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625"/>
  <workbookPr defaultThemeVersion="166925"/>
  <mc:AlternateContent xmlns:mc="http://schemas.openxmlformats.org/markup-compatibility/2006">
    <mc:Choice Requires="x15">
      <x15ac:absPath xmlns:x15ac="http://schemas.microsoft.com/office/spreadsheetml/2010/11/ac" url="N:\Projects\Active Proj\217 - 360 PGM SMERALDA HOLDINGS Sardegna\11. TENDER\Arcadis\CDV, controsoffitti\Documenti INVIATI a imprese\rev04\"/>
    </mc:Choice>
  </mc:AlternateContent>
  <bookViews>
    <workbookView xWindow="0" yWindow="0" windowWidth="23040" windowHeight="9045" xr2:uid="{00000000-000D-0000-FFFF-FFFF00000000}"/>
  </bookViews>
  <sheets>
    <sheet name="Foglio1" sheetId="1" r:id="rId1"/>
    <sheet name="Foglio2" sheetId="2" r:id="rId2"/>
  </sheets>
  <definedNames>
    <definedName name="_xlnm.Print_Area" localSheetId="0">Foglio1!$B$2:$H$48</definedName>
    <definedName name="_xlnm.Print_Titles" localSheetId="0">Foglio1!$2:$5</definedName>
  </definedNames>
  <calcPr calcId="171027"/>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 i="1" l="1"/>
  <c r="H18" i="1"/>
  <c r="H19" i="1"/>
  <c r="H20" i="1"/>
  <c r="H21" i="1"/>
  <c r="H22" i="1"/>
  <c r="H23" i="1"/>
  <c r="H24" i="1"/>
  <c r="H17" i="1"/>
  <c r="H8" i="1"/>
  <c r="H9" i="1"/>
  <c r="H10" i="1"/>
  <c r="H11" i="1"/>
  <c r="H12" i="1"/>
  <c r="H13" i="1"/>
  <c r="H14" i="1"/>
  <c r="H7" i="1"/>
  <c r="F8" i="1"/>
  <c r="B18" i="1" l="1"/>
  <c r="B19" i="1" s="1"/>
  <c r="H15" i="1"/>
  <c r="H26" i="1" l="1"/>
  <c r="H30" i="1" s="1"/>
  <c r="F17" i="1"/>
  <c r="D128" i="2"/>
  <c r="C128" i="2"/>
  <c r="B128" i="2"/>
  <c r="B10" i="1" l="1"/>
  <c r="B12" i="1" s="1"/>
  <c r="B11" i="1"/>
  <c r="D78" i="2" l="1"/>
  <c r="C78" i="2"/>
  <c r="B78" i="2"/>
  <c r="D28" i="2"/>
  <c r="C28" i="2"/>
  <c r="B28" i="2"/>
  <c r="D3" i="2"/>
  <c r="C3" i="2"/>
  <c r="B3" i="2"/>
  <c r="B7" i="1"/>
  <c r="B9" i="1" s="1"/>
  <c r="B13" i="1" s="1"/>
  <c r="B14" i="1" s="1"/>
  <c r="B15" i="1" s="1"/>
  <c r="B16" i="1" s="1"/>
  <c r="B17" i="1" s="1"/>
  <c r="B20" i="1" s="1"/>
  <c r="B21" i="1" s="1"/>
  <c r="B22" i="1" s="1"/>
  <c r="B23" i="1" s="1"/>
  <c r="B24" i="1" s="1"/>
  <c r="B25" i="1" s="1"/>
  <c r="B26" i="1" s="1"/>
  <c r="B28" i="1" s="1"/>
  <c r="B30" i="1" s="1"/>
  <c r="B8" i="1" l="1"/>
  <c r="F19" i="1"/>
  <c r="F20" i="1" l="1"/>
  <c r="F21" i="1" l="1"/>
</calcChain>
</file>

<file path=xl/sharedStrings.xml><?xml version="1.0" encoding="utf-8"?>
<sst xmlns="http://schemas.openxmlformats.org/spreadsheetml/2006/main" count="97" uniqueCount="81">
  <si>
    <t>D.0012.0011.0001</t>
  </si>
  <si>
    <t>Codice</t>
  </si>
  <si>
    <t>U.M.</t>
  </si>
  <si>
    <t>mq</t>
  </si>
  <si>
    <t>D.0012.0018.0012</t>
  </si>
  <si>
    <t>mc</t>
  </si>
  <si>
    <t>D.0012.0018.0003</t>
  </si>
  <si>
    <t>D.0012.0018.0005</t>
  </si>
  <si>
    <t>t</t>
  </si>
  <si>
    <t>A.0005.0004.0001</t>
  </si>
  <si>
    <t>dettaglio superfici controsoffitti</t>
  </si>
  <si>
    <t>P1</t>
  </si>
  <si>
    <t>Area</t>
  </si>
  <si>
    <t>Perimetro</t>
  </si>
  <si>
    <t>P2</t>
  </si>
  <si>
    <t>P3</t>
  </si>
  <si>
    <t>n. botole</t>
  </si>
  <si>
    <t>Carico di materiale sciolto su mezzo di trasporto di piccole dmensioni per movimentazione dello stesso fino al luogo di deposi- to provvisorio, adibito all’uopo, o di riutilizzo, entro l’ambito del cantiere: eseguito con idoneo mezzo meccanico</t>
  </si>
  <si>
    <t>NP</t>
  </si>
  <si>
    <t>EXTRACOSTO PER TAGLIO E/O DEMOLIZIONE LOCALIZZATA LUNGO LA FASCIA DI DELIMITAZIONE PERIMETRALE DEI CAMPI DEL CONTROSOFFITTO   compreso le opere provvisionali di protezione e di presidio, i trasporti interni sia orizzontali che verticali,ogni accorgimento atto alla limitazione della formazione di polveri; valutato per la superficie effettiva di controsoffitto da asportare e per spessori fino a 10 cm</t>
  </si>
  <si>
    <t>n.</t>
  </si>
  <si>
    <t>Totale</t>
  </si>
  <si>
    <t>Q.tà</t>
  </si>
  <si>
    <t>Prezzo Unit.</t>
  </si>
  <si>
    <t>Raccomandazioni:</t>
  </si>
  <si>
    <t>Opere di demolizioni controsoffitti corridoi</t>
  </si>
  <si>
    <t xml:space="preserve">a.c </t>
  </si>
  <si>
    <t>NP1</t>
  </si>
  <si>
    <t>NP2</t>
  </si>
  <si>
    <t>A.0001.0001.0001</t>
  </si>
  <si>
    <t>OPERAIO SPECIALIZZATO (Media Regionale)</t>
  </si>
  <si>
    <t>ora</t>
  </si>
  <si>
    <t>A.0001.0001.0002</t>
  </si>
  <si>
    <t>OPERAIO QUALIFICATO (Media Regionale)</t>
  </si>
  <si>
    <t>A.0001.0001.0003</t>
  </si>
  <si>
    <t>OPERAIO COMUNE (Media Regionale)</t>
  </si>
  <si>
    <t>A.0001.0001.0004</t>
  </si>
  <si>
    <t>CAPO-SQUADRA (Media Regionale)</t>
  </si>
  <si>
    <t xml:space="preserve">Durante la demolizione localizzata lungo la fascia di delimitazione </t>
  </si>
  <si>
    <t>attenzione a non danneggiare possibili cavidotti e/macchinari interferenti .</t>
  </si>
  <si>
    <t xml:space="preserve">In caso di rinvenimento di nuove interferenze l'impresa dovrà </t>
  </si>
  <si>
    <t>tempestivamente segnalarne la presenza alla DL allo scopo di verificarene</t>
  </si>
  <si>
    <t>la funzione e l'esercizio.</t>
  </si>
  <si>
    <t xml:space="preserve">Ogni precauzione atta alla prevenzione di qualsiasi danneggiamento </t>
  </si>
  <si>
    <t>delle strutture confinanti con i controsoffitti da demolire dovrà essere presa</t>
  </si>
  <si>
    <t xml:space="preserve"> in considerazione a tutela del bene preesistente.</t>
  </si>
  <si>
    <t>Eventuali Prestazioni in economia</t>
  </si>
  <si>
    <t>NP3</t>
  </si>
  <si>
    <t>NP4</t>
  </si>
  <si>
    <t>NP5</t>
  </si>
  <si>
    <t>NP6</t>
  </si>
  <si>
    <t>Pulizia finale per riportare lo stato dei luoghi come quello trovato</t>
  </si>
  <si>
    <t>n</t>
  </si>
  <si>
    <t>Protezione pavimentazione di vano scale e di percorsi di cantiere diversi da corridoi di lavoro</t>
  </si>
  <si>
    <t>NP7</t>
  </si>
  <si>
    <t>NP8</t>
  </si>
  <si>
    <t>perimetrale dei campi del controsoffitto l'Impresa dovrà prestare particolare</t>
  </si>
  <si>
    <t>Le quantità espresse in questo computo dovranno essere verificate in situ dall'impresa</t>
  </si>
  <si>
    <r>
      <t xml:space="preserve">Totale opere preliminari / </t>
    </r>
    <r>
      <rPr>
        <b/>
        <i/>
        <sz val="11"/>
        <color theme="1"/>
        <rFont val="Arial"/>
        <family val="2"/>
      </rPr>
      <t>Enable works</t>
    </r>
  </si>
  <si>
    <t>Fissaggio a soffitto di porzioni di impianti, tubi o condotti aria, che potrebbero distaccarsi da soffitto dopo demolizione di controsoffitto. Il fissaggio dovrà essere di tipo meccanico e atto al mantenimento in esercizio degli impianti stessi per almeno un anno</t>
  </si>
  <si>
    <r>
      <t xml:space="preserve">Descrizione / </t>
    </r>
    <r>
      <rPr>
        <b/>
        <i/>
        <sz val="11"/>
        <color theme="0"/>
        <rFont val="Arial"/>
        <family val="2"/>
      </rPr>
      <t>Description</t>
    </r>
  </si>
  <si>
    <r>
      <t xml:space="preserve">OPERE PRELIMINARI DI PROTEZIONEPAVIMENTI, VETRATE , PORTE DA MANTENERE / </t>
    </r>
    <r>
      <rPr>
        <b/>
        <i/>
        <sz val="11"/>
        <color theme="1"/>
        <rFont val="Arial"/>
        <family val="2"/>
      </rPr>
      <t>ENABLE WORKS</t>
    </r>
  </si>
  <si>
    <r>
      <t>OPERE DI DEMOLIZIONE /</t>
    </r>
    <r>
      <rPr>
        <b/>
        <i/>
        <sz val="11"/>
        <color theme="1"/>
        <rFont val="Arial"/>
        <family val="2"/>
      </rPr>
      <t xml:space="preserve"> DEMOLITIONS</t>
    </r>
  </si>
  <si>
    <r>
      <t>Totale opere di demolizioni /</t>
    </r>
    <r>
      <rPr>
        <b/>
        <i/>
        <sz val="11"/>
        <color theme="1"/>
        <rFont val="Arial"/>
        <family val="2"/>
      </rPr>
      <t xml:space="preserve"> Total </t>
    </r>
    <r>
      <rPr>
        <b/>
        <sz val="11"/>
        <color theme="1"/>
        <rFont val="Arial"/>
        <family val="2"/>
      </rPr>
      <t>d</t>
    </r>
    <r>
      <rPr>
        <b/>
        <i/>
        <sz val="11"/>
        <color theme="1"/>
        <rFont val="Arial"/>
        <family val="2"/>
      </rPr>
      <t>emolitions</t>
    </r>
  </si>
  <si>
    <r>
      <t xml:space="preserve">Gran totale / </t>
    </r>
    <r>
      <rPr>
        <b/>
        <i/>
        <sz val="11"/>
        <color theme="1"/>
        <rFont val="Arial"/>
        <family val="2"/>
      </rPr>
      <t>Grand total</t>
    </r>
  </si>
  <si>
    <t>Allegato 6: COMPUTO METRICO</t>
  </si>
  <si>
    <t xml:space="preserve">Rimozione, imballo ed etichettatura previa loro catalogazione di lampade esistenti e trasporto in magazzini interni all'hotel (n° 100 lampade circa). Rimozione, imballo ed etichettatura previa loro catalogazione di specchi e quadri esistenti esistenti e trasporto in magazzini interni all'hotel, Rimozione, imballo ed etichettatura previa loro catalogazione di arredi esistenti e trasporto in magazzini interni all'hotel.
Il lavoro deve essere corredato da: 
- report fotografico
- pianta con riportati i codici dei materiali rimossi </t>
  </si>
  <si>
    <t>MEMBRANA ELASTOPLASTOMERICA prefabbricata, per manti impermeabili, armatura in tessuto non tessuto di poliestere da filo continuo spessore mm.4 (voce assimilata per realizzazione di protezioni del pavimento durante la fase di demolizione da mantenere per tutta la durata dei lavori e fino alla futura ricostruzione).</t>
  </si>
  <si>
    <t>Fornitura e posa in opera di protezioni in pannelli semirigidi in faesite od altro materiale atto a proteggere il pavimento durane la fase di demolizione vera e propria del controsoffitto . Tali protezioni potranno essere impiegate nell' area della demolizione e successivamente spostati per il riutilizzo.</t>
  </si>
  <si>
    <t>TELO ESTRUSO per strato di schermo al vapore, spessore mm.0,40 per la protezione contro la polvere delle pareti perimetrali nonché per creare la barriere tagliapolvere di separazione tra le varie camere di lavoro.</t>
  </si>
  <si>
    <t>Protezione di serramenti esistenti tramite doppio strato di cartone in rotolo o altro materiale assimilabile (circa 113 porte e 151 finestrelle)</t>
  </si>
  <si>
    <t xml:space="preserve">Protezione griglie fan coil ed imballo fancoil a parete esistenti (n° 22 circa), protezione di interruttori esistenti, protezione di eventuali parapetti o altri elementi di pregio come da segnalazione in loco della Direzione Lavori. </t>
  </si>
  <si>
    <t>Rimozione di controsoffitti in genere, sia orizzontali che centinati, completi di struttura portante in legno o metallica, compresi i trasporti orizzontali, l’avvicinamento dei materiali ritenuti recuperabili dalla D.L. e riservati all’amministrazione, al luogo di deposito provvisorio nell’ambito del cantiere ed escluso il trasporto ad impianto autorizzato, nonche’ gli eventuali oneri relativi. Valutato per l’effettiva superficie di disfacimento e per i seguenti tipi:
- per controsoffitti in tavelle di laterizio</t>
  </si>
  <si>
    <t>Trasporto ad impianto autorizzato di materiale di risulta, proveniente da scavi, demolizioni e rimozioni, eseguito in zone disagiate con autocarro di portata fino a 100 quintali; compresi il carico con mezzi meccanici e lo scarico ad impianto secondo le modalità previste per l’impianto nonche’ il viaggio di andata e di ritorno con esclusione dei relativi oneri di smaltimento</t>
  </si>
  <si>
    <t>Movimentazione, entro l’ambito dell’area di cantiere, di materiale di risulta di qualsiasi natura e consistenza, con l’uso di mezzi meccanici di piccole dimensioni, per il trasporto fino a luogo di deposito provvisorio, in attesa di viaggio a rifiuto o di nuovo trasporto per reimpiego.</t>
  </si>
  <si>
    <t>INDENNITA’ DI CONFERIMENTO A DISCARICA AUTOIZZATA di materiali inerti provenienti da scavi o demolizioni, valutati per il volume effettivamente conferito, escluso il trasporto</t>
  </si>
  <si>
    <r>
      <t xml:space="preserve">Totale / </t>
    </r>
    <r>
      <rPr>
        <b/>
        <i/>
        <sz val="11"/>
        <color theme="1"/>
        <rFont val="Arial"/>
        <family val="2"/>
      </rPr>
      <t>Total</t>
    </r>
  </si>
  <si>
    <t>Rimozione di controsoffitti in genere, sia orizzontali che centinati, completi di struttura portante in legno o metallica, compresi i trasporti orizzontali, l’avvicinamento dei materiali ritenuti recuperabili dalla D.L. e riservati all’amministrazione, al luogo di deposito provvisorio nell’ambito del cantiere ed escluso il trasporto ad impianto autorizzato, nonche’ gli eventuali oneri relativi. Valutato per l’effettiva superficie di disfacimento e per i seguenti tipi:
- per controsoffitti in cartongesso</t>
  </si>
  <si>
    <t>Rev. 04, 04.12.17</t>
  </si>
  <si>
    <t>Costa Smeralda, Hotel Cala di Volpe, Porto Cervo.</t>
  </si>
  <si>
    <r>
      <t>Oneri per la sicurezza da PSC/</t>
    </r>
    <r>
      <rPr>
        <b/>
        <i/>
        <sz val="11"/>
        <color theme="1"/>
        <rFont val="Arial"/>
        <family val="2"/>
      </rPr>
      <t xml:space="preserve"> Health and Safety costs as per Safety Plan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</si>
</sst>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quot;€&quot;\ #,##0.00"/>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Arial"/>
      <family val="2"/>
    </font>
    <font>
      <b/>
      <sz val="11"/>
      <color theme="0"/>
      <name val="Arial"/>
      <family val="2"/>
    </font>
    <font>
      <b/>
      <sz val="11"/>
      <color theme="1"/>
      <name val="Arial"/>
      <family val="2"/>
    </font>
    <font>
      <sz val="11"/>
      <name val="Arial"/>
      <family val="2"/>
    </font>
    <font>
      <b/>
      <sz val="11"/>
      <name val="Arial"/>
      <family val="2"/>
    </font>
    <font>
      <b/>
      <sz val="12"/>
      <color theme="1"/>
      <name val="Arial"/>
      <family val="2"/>
    </font>
    <font>
      <i/>
      <sz val="12"/>
      <color theme="1"/>
      <name val="Arial"/>
      <family val="2"/>
    </font>
    <font>
      <sz val="11"/>
      <color rgb="FF000000"/>
      <name val="Arial"/>
      <family val="2"/>
    </font>
    <font>
      <b/>
      <i/>
      <sz val="11"/>
      <color theme="1"/>
      <name val="Arial"/>
      <family val="2"/>
    </font>
    <font>
      <b/>
      <i/>
      <sz val="11"/>
      <color theme="0"/>
      <name val="Arial"/>
      <family val="2"/>
    </font>
    <font>
      <i/>
      <sz val="11"/>
      <color rgb="FFFF0000"/>
      <name val="Arial"/>
      <family val="2"/>
    </font>
  </fonts>
  <fills count="8">
    <fill>
      <patternFill patternType="none"/>
    </fill>
    <fill>
      <patternFill patternType="gray125"/>
    </fill>
    <fill>
      <patternFill patternType="solid">
        <fgColor rgb="FFFFFFCC"/>
        <bgColor indexed="64"/>
      </patternFill>
    </fill>
    <fill>
      <patternFill patternType="solid">
        <fgColor theme="1" tint="0.14999847407452621"/>
        <bgColor indexed="64"/>
      </patternFill>
    </fill>
    <fill>
      <patternFill patternType="solid">
        <fgColor theme="0" tint="-0.249977111117893"/>
        <bgColor indexed="64"/>
      </patternFill>
    </fill>
    <fill>
      <patternFill patternType="solid">
        <fgColor theme="7"/>
        <bgColor indexed="64"/>
      </patternFill>
    </fill>
    <fill>
      <patternFill patternType="solid">
        <fgColor theme="8" tint="0.59999389629810485"/>
        <bgColor indexed="64"/>
      </patternFill>
    </fill>
    <fill>
      <patternFill patternType="solid">
        <fgColor rgb="FF92D05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auto="1"/>
      </left>
      <right style="thin">
        <color auto="1"/>
      </right>
      <top/>
      <bottom style="hair">
        <color auto="1"/>
      </bottom>
      <diagonal/>
    </border>
    <border>
      <left style="thin">
        <color auto="1"/>
      </left>
      <right style="thin">
        <color auto="1"/>
      </right>
      <top style="thin">
        <color auto="1"/>
      </top>
      <bottom/>
      <diagonal/>
    </border>
  </borders>
  <cellStyleXfs count="2">
    <xf numFmtId="0" fontId="0" fillId="0" borderId="0"/>
    <xf numFmtId="164" fontId="2" fillId="0" borderId="0" applyFont="0" applyFill="0" applyBorder="0" applyAlignment="0" applyProtection="0"/>
  </cellStyleXfs>
  <cellXfs count="120">
    <xf numFmtId="0" fontId="0" fillId="0" borderId="0" xfId="0"/>
    <xf numFmtId="0" fontId="1" fillId="0" borderId="0" xfId="0" applyFont="1"/>
    <xf numFmtId="0" fontId="3" fillId="0" borderId="0" xfId="0" applyFont="1" applyAlignment="1" applyProtection="1">
      <alignment horizontal="center" vertical="top"/>
      <protection locked="0"/>
    </xf>
    <xf numFmtId="0" fontId="3" fillId="0" borderId="0" xfId="0" applyFont="1" applyAlignment="1" applyProtection="1">
      <alignment vertical="top"/>
      <protection locked="0"/>
    </xf>
    <xf numFmtId="0" fontId="3" fillId="0" borderId="0" xfId="0" applyFont="1" applyAlignment="1" applyProtection="1">
      <alignment horizontal="right" vertical="top"/>
      <protection locked="0"/>
    </xf>
    <xf numFmtId="165" fontId="3" fillId="0" borderId="0" xfId="1" applyNumberFormat="1" applyFont="1" applyAlignment="1" applyProtection="1">
      <alignment horizontal="center" vertical="top" wrapText="1"/>
      <protection locked="0"/>
    </xf>
    <xf numFmtId="165" fontId="3" fillId="0" borderId="0" xfId="1" applyNumberFormat="1" applyFont="1" applyAlignment="1" applyProtection="1">
      <alignment horizontal="center" vertical="top"/>
      <protection locked="0"/>
    </xf>
    <xf numFmtId="165" fontId="4" fillId="3" borderId="1" xfId="1" applyNumberFormat="1" applyFont="1" applyFill="1" applyBorder="1" applyAlignment="1" applyProtection="1">
      <alignment horizontal="center" vertical="center" wrapText="1"/>
      <protection locked="0"/>
    </xf>
    <xf numFmtId="165" fontId="6" fillId="4" borderId="1" xfId="0" applyNumberFormat="1" applyFont="1" applyFill="1" applyBorder="1" applyAlignment="1" applyProtection="1">
      <alignment horizontal="center" vertical="top" wrapText="1"/>
      <protection locked="0"/>
    </xf>
    <xf numFmtId="165" fontId="6" fillId="0" borderId="2" xfId="0" applyNumberFormat="1" applyFont="1" applyFill="1" applyBorder="1" applyAlignment="1" applyProtection="1">
      <alignment horizontal="center" vertical="top" wrapText="1"/>
      <protection locked="0"/>
    </xf>
    <xf numFmtId="165" fontId="6" fillId="0" borderId="3" xfId="0" applyNumberFormat="1" applyFont="1" applyFill="1" applyBorder="1" applyAlignment="1" applyProtection="1">
      <alignment horizontal="center" vertical="top" wrapText="1"/>
      <protection locked="0"/>
    </xf>
    <xf numFmtId="0" fontId="3" fillId="0" borderId="0" xfId="0" applyFont="1" applyAlignment="1" applyProtection="1">
      <alignment horizontal="left" vertical="center"/>
      <protection locked="0"/>
    </xf>
    <xf numFmtId="165" fontId="6" fillId="0" borderId="4" xfId="0" applyNumberFormat="1" applyFont="1" applyFill="1" applyBorder="1" applyAlignment="1" applyProtection="1">
      <alignment horizontal="center" vertical="top" wrapText="1"/>
      <protection locked="0"/>
    </xf>
    <xf numFmtId="165" fontId="6" fillId="2" borderId="1" xfId="0" applyNumberFormat="1" applyFont="1" applyFill="1" applyBorder="1" applyAlignment="1" applyProtection="1">
      <alignment horizontal="center" vertical="top" wrapText="1"/>
      <protection locked="0"/>
    </xf>
    <xf numFmtId="165" fontId="6" fillId="0" borderId="9" xfId="0" applyNumberFormat="1" applyFont="1" applyFill="1" applyBorder="1" applyAlignment="1" applyProtection="1">
      <alignment horizontal="center" vertical="top" wrapText="1"/>
      <protection locked="0"/>
    </xf>
    <xf numFmtId="165" fontId="6" fillId="0" borderId="5" xfId="0" applyNumberFormat="1" applyFont="1" applyFill="1" applyBorder="1" applyAlignment="1" applyProtection="1">
      <alignment horizontal="center" vertical="top" wrapText="1"/>
      <protection locked="0"/>
    </xf>
    <xf numFmtId="165" fontId="6" fillId="5" borderId="1" xfId="0" applyNumberFormat="1" applyFont="1" applyFill="1" applyBorder="1" applyAlignment="1" applyProtection="1">
      <alignment horizontal="center" vertical="center" wrapText="1"/>
      <protection locked="0"/>
    </xf>
    <xf numFmtId="0" fontId="5" fillId="0" borderId="0" xfId="0" applyFont="1" applyAlignment="1" applyProtection="1">
      <alignment horizontal="right" vertical="top"/>
      <protection locked="0"/>
    </xf>
    <xf numFmtId="165" fontId="6" fillId="0" borderId="0" xfId="0" applyNumberFormat="1" applyFont="1" applyFill="1" applyBorder="1" applyAlignment="1" applyProtection="1">
      <alignment horizontal="center" vertical="center" wrapText="1"/>
      <protection locked="0"/>
    </xf>
    <xf numFmtId="165" fontId="7" fillId="0" borderId="0" xfId="0" applyNumberFormat="1" applyFont="1" applyFill="1" applyBorder="1" applyAlignment="1" applyProtection="1">
      <alignment horizontal="center" vertical="center" wrapText="1"/>
      <protection locked="0"/>
    </xf>
    <xf numFmtId="165" fontId="6" fillId="7" borderId="1" xfId="0" applyNumberFormat="1" applyFont="1" applyFill="1" applyBorder="1" applyAlignment="1" applyProtection="1">
      <alignment horizontal="center" vertical="center" wrapText="1"/>
      <protection locked="0"/>
    </xf>
    <xf numFmtId="165" fontId="3" fillId="0" borderId="0" xfId="1" applyNumberFormat="1" applyFont="1" applyAlignment="1" applyProtection="1">
      <alignment horizontal="center" vertical="center" wrapText="1"/>
      <protection locked="0"/>
    </xf>
    <xf numFmtId="165" fontId="6" fillId="6" borderId="1" xfId="0" applyNumberFormat="1" applyFont="1" applyFill="1" applyBorder="1" applyAlignment="1" applyProtection="1">
      <alignment horizontal="center" vertical="center" wrapText="1"/>
      <protection locked="0"/>
    </xf>
    <xf numFmtId="0" fontId="10" fillId="0" borderId="6" xfId="0" applyFont="1" applyBorder="1" applyAlignment="1" applyProtection="1">
      <alignment horizontal="right" vertical="center" wrapText="1"/>
      <protection locked="0"/>
    </xf>
    <xf numFmtId="0" fontId="10" fillId="0" borderId="7" xfId="0" applyFont="1" applyBorder="1" applyAlignment="1" applyProtection="1">
      <alignment horizontal="right" vertical="center" wrapText="1"/>
      <protection locked="0"/>
    </xf>
    <xf numFmtId="0" fontId="10" fillId="0" borderId="8" xfId="0" applyFont="1" applyBorder="1" applyAlignment="1" applyProtection="1">
      <alignment horizontal="right" vertical="center" wrapText="1"/>
      <protection locked="0"/>
    </xf>
    <xf numFmtId="0" fontId="4" fillId="3" borderId="1" xfId="0" applyFont="1" applyFill="1" applyBorder="1" applyAlignment="1" applyProtection="1">
      <alignment horizontal="center" vertical="top"/>
    </xf>
    <xf numFmtId="0" fontId="4" fillId="3" borderId="1" xfId="0" applyFont="1" applyFill="1" applyBorder="1" applyAlignment="1" applyProtection="1">
      <alignment horizontal="center" vertical="center"/>
    </xf>
    <xf numFmtId="0" fontId="4" fillId="3" borderId="1" xfId="0" applyFont="1" applyFill="1" applyBorder="1" applyAlignment="1" applyProtection="1">
      <alignment horizontal="right" vertical="center"/>
    </xf>
    <xf numFmtId="0" fontId="5" fillId="4" borderId="1" xfId="0" applyFont="1" applyFill="1" applyBorder="1" applyAlignment="1" applyProtection="1">
      <alignment horizontal="center" vertical="top"/>
    </xf>
    <xf numFmtId="0" fontId="3" fillId="4" borderId="1" xfId="0" applyFont="1" applyFill="1" applyBorder="1" applyAlignment="1" applyProtection="1">
      <alignment vertical="top"/>
    </xf>
    <xf numFmtId="0" fontId="5" fillId="4" borderId="1" xfId="0" applyFont="1" applyFill="1" applyBorder="1" applyAlignment="1" applyProtection="1">
      <alignment vertical="top" wrapText="1"/>
    </xf>
    <xf numFmtId="0" fontId="3" fillId="4" borderId="1" xfId="0" applyFont="1" applyFill="1" applyBorder="1" applyAlignment="1" applyProtection="1">
      <alignment horizontal="right" vertical="top"/>
    </xf>
    <xf numFmtId="2" fontId="3" fillId="4" borderId="1" xfId="0" applyNumberFormat="1" applyFont="1" applyFill="1" applyBorder="1" applyAlignment="1" applyProtection="1">
      <alignment horizontal="center" vertical="top"/>
    </xf>
    <xf numFmtId="0" fontId="3" fillId="0" borderId="2" xfId="0" applyFont="1" applyBorder="1" applyAlignment="1" applyProtection="1">
      <alignment horizontal="center" vertical="top"/>
    </xf>
    <xf numFmtId="0" fontId="3" fillId="0" borderId="2" xfId="0" applyFont="1" applyBorder="1" applyAlignment="1" applyProtection="1">
      <alignment vertical="top"/>
    </xf>
    <xf numFmtId="0" fontId="3" fillId="0" borderId="2" xfId="0" applyFont="1" applyBorder="1" applyAlignment="1" applyProtection="1">
      <alignment vertical="top" wrapText="1"/>
    </xf>
    <xf numFmtId="0" fontId="3" fillId="0" borderId="2" xfId="0" applyFont="1" applyBorder="1" applyAlignment="1" applyProtection="1">
      <alignment horizontal="right" vertical="top"/>
    </xf>
    <xf numFmtId="4" fontId="3" fillId="0" borderId="2" xfId="0" applyNumberFormat="1" applyFont="1" applyBorder="1" applyAlignment="1" applyProtection="1">
      <alignment horizontal="center" vertical="top"/>
    </xf>
    <xf numFmtId="0" fontId="3" fillId="0" borderId="3" xfId="0" applyFont="1" applyBorder="1" applyAlignment="1" applyProtection="1">
      <alignment horizontal="center" vertical="top"/>
    </xf>
    <xf numFmtId="0" fontId="3" fillId="0" borderId="3" xfId="0" applyFont="1" applyBorder="1" applyAlignment="1" applyProtection="1">
      <alignment vertical="top"/>
    </xf>
    <xf numFmtId="0" fontId="3" fillId="0" borderId="3" xfId="0" applyFont="1" applyBorder="1" applyAlignment="1" applyProtection="1">
      <alignment vertical="top" wrapText="1"/>
    </xf>
    <xf numFmtId="0" fontId="3" fillId="0" borderId="3" xfId="0" applyFont="1" applyBorder="1" applyAlignment="1" applyProtection="1">
      <alignment horizontal="right" vertical="top"/>
    </xf>
    <xf numFmtId="4" fontId="3" fillId="0" borderId="3" xfId="0" applyNumberFormat="1" applyFont="1" applyBorder="1" applyAlignment="1" applyProtection="1">
      <alignment horizontal="center" vertical="top"/>
    </xf>
    <xf numFmtId="0" fontId="3" fillId="0" borderId="3" xfId="0" applyFont="1" applyBorder="1" applyAlignment="1" applyProtection="1">
      <alignment horizontal="right" vertical="center"/>
    </xf>
    <xf numFmtId="4" fontId="3" fillId="0" borderId="3" xfId="0" applyNumberFormat="1" applyFont="1" applyBorder="1" applyAlignment="1" applyProtection="1">
      <alignment horizontal="center" vertical="center"/>
    </xf>
    <xf numFmtId="0" fontId="3" fillId="0" borderId="4" xfId="0" applyFont="1" applyBorder="1" applyAlignment="1" applyProtection="1">
      <alignment horizontal="center" vertical="top"/>
    </xf>
    <xf numFmtId="0" fontId="3" fillId="0" borderId="4" xfId="0" applyFont="1" applyBorder="1" applyAlignment="1" applyProtection="1">
      <alignment vertical="top"/>
    </xf>
    <xf numFmtId="0" fontId="3" fillId="0" borderId="4" xfId="0" applyFont="1" applyBorder="1" applyAlignment="1" applyProtection="1">
      <alignment vertical="top" wrapText="1"/>
    </xf>
    <xf numFmtId="0" fontId="3" fillId="0" borderId="4" xfId="0" applyFont="1" applyBorder="1" applyAlignment="1" applyProtection="1">
      <alignment horizontal="right" vertical="top"/>
    </xf>
    <xf numFmtId="4" fontId="3" fillId="0" borderId="4" xfId="0" applyNumberFormat="1" applyFont="1" applyBorder="1" applyAlignment="1" applyProtection="1">
      <alignment horizontal="center" vertical="top"/>
    </xf>
    <xf numFmtId="0" fontId="5" fillId="2" borderId="1" xfId="0" applyFont="1" applyFill="1" applyBorder="1" applyAlignment="1" applyProtection="1">
      <alignment horizontal="center" vertical="top"/>
    </xf>
    <xf numFmtId="0" fontId="3" fillId="2" borderId="1" xfId="0" applyFont="1" applyFill="1" applyBorder="1" applyAlignment="1" applyProtection="1">
      <alignment vertical="top"/>
    </xf>
    <xf numFmtId="0" fontId="5" fillId="2" borderId="1" xfId="0" applyFont="1" applyFill="1" applyBorder="1" applyAlignment="1" applyProtection="1">
      <alignment vertical="top" wrapText="1"/>
    </xf>
    <xf numFmtId="0" fontId="3" fillId="2" borderId="1" xfId="0" applyFont="1" applyFill="1" applyBorder="1" applyAlignment="1" applyProtection="1">
      <alignment horizontal="right" vertical="top"/>
    </xf>
    <xf numFmtId="2" fontId="3" fillId="2" borderId="1" xfId="0" applyNumberFormat="1" applyFont="1" applyFill="1" applyBorder="1" applyAlignment="1" applyProtection="1">
      <alignment horizontal="center" vertical="top"/>
    </xf>
    <xf numFmtId="0" fontId="3" fillId="0" borderId="10" xfId="0" applyFont="1" applyBorder="1" applyAlignment="1" applyProtection="1">
      <alignment horizontal="center" vertical="top"/>
    </xf>
    <xf numFmtId="2" fontId="3" fillId="0" borderId="2" xfId="0" applyNumberFormat="1" applyFont="1" applyBorder="1" applyAlignment="1" applyProtection="1">
      <alignment horizontal="center" vertical="top"/>
    </xf>
    <xf numFmtId="0" fontId="3" fillId="0" borderId="9" xfId="0" applyFont="1" applyBorder="1" applyAlignment="1" applyProtection="1">
      <alignment vertical="top"/>
    </xf>
    <xf numFmtId="0" fontId="3" fillId="0" borderId="9" xfId="0" applyFont="1" applyBorder="1" applyAlignment="1" applyProtection="1">
      <alignment horizontal="right" vertical="top"/>
    </xf>
    <xf numFmtId="2" fontId="3" fillId="0" borderId="9" xfId="0" applyNumberFormat="1" applyFont="1" applyBorder="1" applyAlignment="1" applyProtection="1">
      <alignment horizontal="center" vertical="top"/>
    </xf>
    <xf numFmtId="2" fontId="3" fillId="0" borderId="3" xfId="0" applyNumberFormat="1" applyFont="1" applyBorder="1" applyAlignment="1" applyProtection="1">
      <alignment horizontal="center" vertical="top"/>
    </xf>
    <xf numFmtId="0" fontId="3" fillId="0" borderId="5" xfId="0" applyFont="1" applyBorder="1" applyAlignment="1" applyProtection="1">
      <alignment horizontal="center" vertical="top"/>
    </xf>
    <xf numFmtId="0" fontId="3" fillId="0" borderId="5" xfId="0" applyFont="1" applyBorder="1" applyAlignment="1" applyProtection="1">
      <alignment vertical="top"/>
    </xf>
    <xf numFmtId="0" fontId="3" fillId="0" borderId="5" xfId="0" applyFont="1" applyBorder="1" applyAlignment="1" applyProtection="1">
      <alignment vertical="top" wrapText="1"/>
    </xf>
    <xf numFmtId="0" fontId="3" fillId="0" borderId="5" xfId="0" applyFont="1" applyBorder="1" applyAlignment="1" applyProtection="1">
      <alignment horizontal="right" vertical="top"/>
    </xf>
    <xf numFmtId="2" fontId="3" fillId="0" borderId="5" xfId="0" applyNumberFormat="1" applyFont="1" applyBorder="1" applyAlignment="1" applyProtection="1">
      <alignment horizontal="center" vertical="top"/>
    </xf>
    <xf numFmtId="2" fontId="3" fillId="0" borderId="4" xfId="0" applyNumberFormat="1" applyFont="1" applyBorder="1" applyAlignment="1" applyProtection="1">
      <alignment horizontal="center" vertical="top"/>
    </xf>
    <xf numFmtId="0" fontId="5" fillId="5" borderId="1" xfId="0" applyFont="1" applyFill="1" applyBorder="1" applyAlignment="1" applyProtection="1">
      <alignment horizontal="center" vertical="top"/>
    </xf>
    <xf numFmtId="0" fontId="3" fillId="5" borderId="1" xfId="0" applyFont="1" applyFill="1" applyBorder="1" applyAlignment="1" applyProtection="1">
      <alignment vertical="center"/>
    </xf>
    <xf numFmtId="0" fontId="5" fillId="5" borderId="1" xfId="0" applyFont="1" applyFill="1" applyBorder="1" applyAlignment="1" applyProtection="1">
      <alignment vertical="center" wrapText="1"/>
    </xf>
    <xf numFmtId="0" fontId="3" fillId="5" borderId="1" xfId="0" applyFont="1" applyFill="1" applyBorder="1" applyAlignment="1" applyProtection="1">
      <alignment horizontal="right" vertical="center"/>
    </xf>
    <xf numFmtId="2" fontId="3" fillId="5" borderId="1"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top"/>
    </xf>
    <xf numFmtId="0" fontId="3" fillId="0" borderId="0" xfId="0" applyFont="1" applyFill="1" applyBorder="1" applyAlignment="1" applyProtection="1">
      <alignment vertical="center"/>
    </xf>
    <xf numFmtId="0" fontId="5" fillId="0" borderId="0" xfId="0" applyFont="1" applyFill="1" applyBorder="1" applyAlignment="1" applyProtection="1">
      <alignment vertical="center" wrapText="1"/>
    </xf>
    <xf numFmtId="0" fontId="3" fillId="0" borderId="0" xfId="0" applyFont="1" applyFill="1" applyBorder="1" applyAlignment="1" applyProtection="1">
      <alignment horizontal="right" vertical="center"/>
    </xf>
    <xf numFmtId="2" fontId="3" fillId="0" borderId="0" xfId="0" applyNumberFormat="1" applyFont="1" applyFill="1" applyBorder="1" applyAlignment="1" applyProtection="1">
      <alignment horizontal="center" vertical="center"/>
    </xf>
    <xf numFmtId="0" fontId="5" fillId="7" borderId="1" xfId="0" applyFont="1" applyFill="1" applyBorder="1" applyAlignment="1" applyProtection="1">
      <alignment horizontal="center" vertical="top"/>
    </xf>
    <xf numFmtId="0" fontId="3" fillId="7" borderId="1" xfId="0" applyFont="1" applyFill="1" applyBorder="1" applyAlignment="1" applyProtection="1">
      <alignment vertical="center"/>
    </xf>
    <xf numFmtId="0" fontId="5" fillId="7" borderId="1" xfId="0" applyFont="1" applyFill="1" applyBorder="1" applyAlignment="1" applyProtection="1">
      <alignment vertical="center" wrapText="1"/>
    </xf>
    <xf numFmtId="0" fontId="3" fillId="7" borderId="1" xfId="0" applyFont="1" applyFill="1" applyBorder="1" applyAlignment="1" applyProtection="1">
      <alignment horizontal="right" vertical="center"/>
    </xf>
    <xf numFmtId="2" fontId="3" fillId="7" borderId="1" xfId="0" applyNumberFormat="1" applyFont="1" applyFill="1" applyBorder="1" applyAlignment="1" applyProtection="1">
      <alignment horizontal="center" vertical="center"/>
    </xf>
    <xf numFmtId="0" fontId="3" fillId="0" borderId="0" xfId="0" applyFont="1" applyAlignment="1" applyProtection="1">
      <alignment horizontal="center" vertical="top"/>
    </xf>
    <xf numFmtId="0" fontId="3" fillId="0" borderId="0" xfId="0" applyFont="1" applyAlignment="1" applyProtection="1">
      <alignment vertical="top"/>
    </xf>
    <xf numFmtId="0" fontId="3" fillId="0" borderId="0" xfId="0" applyFont="1" applyFill="1" applyBorder="1" applyAlignment="1" applyProtection="1">
      <alignment vertical="top" wrapText="1"/>
    </xf>
    <xf numFmtId="0" fontId="3" fillId="0" borderId="0" xfId="0" applyFont="1" applyAlignment="1" applyProtection="1">
      <alignment horizontal="right" vertical="top"/>
    </xf>
    <xf numFmtId="0" fontId="3" fillId="0" borderId="0" xfId="0" applyFont="1" applyAlignment="1" applyProtection="1">
      <alignment horizontal="center" vertical="center"/>
    </xf>
    <xf numFmtId="0" fontId="5" fillId="6" borderId="1" xfId="0" applyFont="1" applyFill="1" applyBorder="1" applyAlignment="1" applyProtection="1">
      <alignment horizontal="center" vertical="top"/>
    </xf>
    <xf numFmtId="0" fontId="3" fillId="6" borderId="1" xfId="0" applyFont="1" applyFill="1" applyBorder="1" applyAlignment="1" applyProtection="1">
      <alignment vertical="center"/>
    </xf>
    <xf numFmtId="0" fontId="5" fillId="6" borderId="1" xfId="0" applyFont="1" applyFill="1" applyBorder="1" applyAlignment="1" applyProtection="1">
      <alignment vertical="center" wrapText="1"/>
    </xf>
    <xf numFmtId="0" fontId="3" fillId="6" borderId="1" xfId="0" applyFont="1" applyFill="1" applyBorder="1" applyAlignment="1" applyProtection="1">
      <alignment horizontal="right" vertical="center"/>
    </xf>
    <xf numFmtId="2" fontId="3" fillId="6" borderId="1" xfId="0" applyNumberFormat="1" applyFont="1" applyFill="1" applyBorder="1" applyAlignment="1" applyProtection="1">
      <alignment horizontal="center" vertical="center"/>
    </xf>
    <xf numFmtId="0" fontId="5" fillId="0" borderId="0" xfId="0" applyFont="1" applyAlignment="1" applyProtection="1">
      <alignment vertical="top"/>
    </xf>
    <xf numFmtId="0" fontId="10" fillId="0" borderId="6" xfId="0" applyFont="1" applyBorder="1" applyAlignment="1" applyProtection="1">
      <alignment vertical="center" wrapText="1"/>
    </xf>
    <xf numFmtId="0" fontId="3" fillId="0" borderId="6" xfId="0" applyFont="1" applyBorder="1" applyAlignment="1" applyProtection="1">
      <alignment vertical="top"/>
    </xf>
    <xf numFmtId="0" fontId="10" fillId="0" borderId="7" xfId="0" applyFont="1" applyBorder="1" applyAlignment="1" applyProtection="1">
      <alignment vertical="center" wrapText="1"/>
    </xf>
    <xf numFmtId="0" fontId="3" fillId="0" borderId="7" xfId="0" applyFont="1" applyBorder="1" applyAlignment="1" applyProtection="1">
      <alignment vertical="top"/>
    </xf>
    <xf numFmtId="0" fontId="10" fillId="0" borderId="8" xfId="0" applyFont="1" applyBorder="1" applyAlignment="1" applyProtection="1">
      <alignment vertical="center" wrapText="1"/>
    </xf>
    <xf numFmtId="0" fontId="3" fillId="0" borderId="8" xfId="0" applyFont="1" applyBorder="1" applyAlignment="1" applyProtection="1">
      <alignment vertical="top"/>
    </xf>
    <xf numFmtId="0" fontId="5" fillId="0" borderId="0" xfId="0" applyFont="1" applyFill="1" applyBorder="1" applyAlignment="1" applyProtection="1">
      <alignment vertical="top" wrapText="1"/>
    </xf>
    <xf numFmtId="0" fontId="3" fillId="0" borderId="0" xfId="0" applyFont="1" applyFill="1" applyAlignment="1" applyProtection="1">
      <alignment vertical="top"/>
    </xf>
    <xf numFmtId="0" fontId="3" fillId="0" borderId="0" xfId="0" quotePrefix="1" applyFont="1" applyFill="1" applyAlignment="1" applyProtection="1">
      <alignment vertical="top"/>
    </xf>
    <xf numFmtId="0" fontId="3" fillId="0" borderId="0" xfId="0" applyFont="1" applyAlignment="1" applyProtection="1">
      <alignment vertical="top" wrapText="1"/>
    </xf>
    <xf numFmtId="165" fontId="13" fillId="0" borderId="0" xfId="1" applyNumberFormat="1" applyFont="1" applyAlignment="1" applyProtection="1">
      <alignment horizontal="right"/>
    </xf>
    <xf numFmtId="165" fontId="4" fillId="3" borderId="1" xfId="1"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top" wrapText="1"/>
    </xf>
    <xf numFmtId="165" fontId="6" fillId="0" borderId="2" xfId="0" applyNumberFormat="1" applyFont="1" applyFill="1" applyBorder="1" applyAlignment="1" applyProtection="1">
      <alignment horizontal="center" vertical="top" wrapText="1"/>
    </xf>
    <xf numFmtId="165" fontId="6" fillId="0" borderId="3" xfId="0" applyNumberFormat="1" applyFont="1" applyFill="1" applyBorder="1" applyAlignment="1" applyProtection="1">
      <alignment horizontal="center" vertical="top" wrapText="1"/>
    </xf>
    <xf numFmtId="165" fontId="6" fillId="0" borderId="9" xfId="0" applyNumberFormat="1" applyFont="1" applyFill="1" applyBorder="1" applyAlignment="1" applyProtection="1">
      <alignment horizontal="center" vertical="top" wrapText="1"/>
    </xf>
    <xf numFmtId="165" fontId="7" fillId="2" borderId="1" xfId="0" applyNumberFormat="1" applyFont="1" applyFill="1" applyBorder="1" applyAlignment="1" applyProtection="1">
      <alignment horizontal="center" vertical="top" wrapText="1"/>
    </xf>
    <xf numFmtId="165" fontId="7" fillId="5" borderId="1" xfId="0" applyNumberFormat="1" applyFont="1" applyFill="1" applyBorder="1" applyAlignment="1" applyProtection="1">
      <alignment horizontal="center" vertical="center" wrapText="1"/>
    </xf>
    <xf numFmtId="165" fontId="7" fillId="0" borderId="0" xfId="0" applyNumberFormat="1" applyFont="1" applyFill="1" applyBorder="1" applyAlignment="1" applyProtection="1">
      <alignment horizontal="center" vertical="center" wrapText="1"/>
    </xf>
    <xf numFmtId="165" fontId="7" fillId="7" borderId="1" xfId="0" applyNumberFormat="1" applyFont="1" applyFill="1" applyBorder="1" applyAlignment="1" applyProtection="1">
      <alignment horizontal="center" vertical="center" wrapText="1"/>
    </xf>
    <xf numFmtId="165" fontId="5" fillId="0" borderId="0" xfId="1" applyNumberFormat="1" applyFont="1" applyAlignment="1" applyProtection="1">
      <alignment horizontal="center" vertical="center"/>
    </xf>
    <xf numFmtId="165" fontId="7" fillId="6" borderId="1" xfId="0" applyNumberFormat="1" applyFont="1" applyFill="1" applyBorder="1" applyAlignment="1" applyProtection="1">
      <alignment horizontal="center" vertical="center" wrapText="1"/>
    </xf>
    <xf numFmtId="0" fontId="8" fillId="0" borderId="0" xfId="0" applyFont="1" applyAlignment="1" applyProtection="1">
      <alignment vertical="top"/>
    </xf>
    <xf numFmtId="0" fontId="9" fillId="0" borderId="0" xfId="0" applyFont="1" applyAlignment="1" applyProtection="1">
      <alignment vertical="top"/>
    </xf>
    <xf numFmtId="165" fontId="3" fillId="0" borderId="0" xfId="1" applyNumberFormat="1" applyFont="1" applyAlignment="1" applyProtection="1">
      <alignment horizontal="center" vertical="top" wrapText="1"/>
    </xf>
    <xf numFmtId="165" fontId="3" fillId="0" borderId="0" xfId="1" applyNumberFormat="1" applyFont="1" applyAlignment="1" applyProtection="1">
      <alignment horizontal="center" vertical="top"/>
    </xf>
  </cellXfs>
  <cellStyles count="2">
    <cellStyle name="Comma" xfId="1" builtinId="3"/>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425824</xdr:colOff>
      <xdr:row>1</xdr:row>
      <xdr:rowOff>44824</xdr:rowOff>
    </xdr:from>
    <xdr:to>
      <xdr:col>7</xdr:col>
      <xdr:colOff>1150091</xdr:colOff>
      <xdr:row>2</xdr:row>
      <xdr:rowOff>52147</xdr:rowOff>
    </xdr:to>
    <xdr:pic>
      <xdr:nvPicPr>
        <xdr:cNvPr id="3" name="Picture 2">
          <a:extLst>
            <a:ext uri="{FF2B5EF4-FFF2-40B4-BE49-F238E27FC236}">
              <a16:creationId xmlns:a16="http://schemas.microsoft.com/office/drawing/2014/main" id="{D3F93AAC-71D5-4B82-AF90-E491B8A590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07089" y="313765"/>
          <a:ext cx="2629267" cy="2762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9"/>
  <sheetViews>
    <sheetView tabSelected="1" zoomScale="85" zoomScaleNormal="85" workbookViewId="0">
      <selection activeCell="T28" sqref="T28"/>
    </sheetView>
  </sheetViews>
  <sheetFormatPr defaultColWidth="8.85546875" defaultRowHeight="14.25" x14ac:dyDescent="0.25"/>
  <cols>
    <col min="1" max="1" width="8.85546875" style="3"/>
    <col min="2" max="2" width="8.85546875" style="2"/>
    <col min="3" max="3" width="18.140625" style="3" customWidth="1"/>
    <col min="4" max="4" width="68.7109375" style="3" customWidth="1"/>
    <col min="5" max="5" width="8.85546875" style="4"/>
    <col min="6" max="6" width="8.85546875" style="2"/>
    <col min="7" max="7" width="10.7109375" style="5" bestFit="1" customWidth="1"/>
    <col min="8" max="8" width="18.7109375" style="6" customWidth="1"/>
    <col min="9" max="16384" width="8.85546875" style="3"/>
  </cols>
  <sheetData>
    <row r="1" spans="2:8" ht="21" customHeight="1" x14ac:dyDescent="0.25">
      <c r="C1" s="84"/>
      <c r="D1" s="84"/>
      <c r="E1" s="86"/>
      <c r="F1" s="83"/>
      <c r="G1" s="118"/>
      <c r="H1" s="119"/>
    </row>
    <row r="2" spans="2:8" ht="21" customHeight="1" x14ac:dyDescent="0.25">
      <c r="C2" s="116" t="s">
        <v>65</v>
      </c>
      <c r="D2" s="84"/>
      <c r="E2" s="86"/>
      <c r="F2" s="83"/>
      <c r="G2" s="118"/>
      <c r="H2" s="119"/>
    </row>
    <row r="3" spans="2:8" ht="21" customHeight="1" x14ac:dyDescent="0.25">
      <c r="C3" s="116" t="s">
        <v>79</v>
      </c>
      <c r="D3" s="116"/>
      <c r="E3" s="86"/>
      <c r="F3" s="83"/>
      <c r="G3" s="118"/>
      <c r="H3" s="119"/>
    </row>
    <row r="4" spans="2:8" ht="30" customHeight="1" x14ac:dyDescent="0.2">
      <c r="C4" s="117" t="s">
        <v>25</v>
      </c>
      <c r="D4" s="117"/>
      <c r="E4" s="86"/>
      <c r="F4" s="83"/>
      <c r="G4" s="118"/>
      <c r="H4" s="104" t="s">
        <v>78</v>
      </c>
    </row>
    <row r="5" spans="2:8" ht="27.75" customHeight="1" x14ac:dyDescent="0.25">
      <c r="B5" s="26" t="s">
        <v>20</v>
      </c>
      <c r="C5" s="27" t="s">
        <v>1</v>
      </c>
      <c r="D5" s="27" t="s">
        <v>60</v>
      </c>
      <c r="E5" s="28" t="s">
        <v>2</v>
      </c>
      <c r="F5" s="27" t="s">
        <v>22</v>
      </c>
      <c r="G5" s="7" t="s">
        <v>23</v>
      </c>
      <c r="H5" s="105" t="s">
        <v>21</v>
      </c>
    </row>
    <row r="6" spans="2:8" ht="30" x14ac:dyDescent="0.25">
      <c r="B6" s="29">
        <v>1</v>
      </c>
      <c r="C6" s="30"/>
      <c r="D6" s="31" t="s">
        <v>61</v>
      </c>
      <c r="E6" s="32"/>
      <c r="F6" s="33"/>
      <c r="G6" s="8"/>
      <c r="H6" s="106"/>
    </row>
    <row r="7" spans="2:8" ht="81" customHeight="1" x14ac:dyDescent="0.25">
      <c r="B7" s="34">
        <f>B6+1</f>
        <v>2</v>
      </c>
      <c r="C7" s="35" t="s">
        <v>27</v>
      </c>
      <c r="D7" s="36" t="s">
        <v>67</v>
      </c>
      <c r="E7" s="37" t="s">
        <v>3</v>
      </c>
      <c r="F7" s="38">
        <v>1256.29</v>
      </c>
      <c r="G7" s="9"/>
      <c r="H7" s="107">
        <f>F7*G7</f>
        <v>0</v>
      </c>
    </row>
    <row r="8" spans="2:8" ht="76.5" customHeight="1" x14ac:dyDescent="0.25">
      <c r="B8" s="39">
        <f>B7+1</f>
        <v>3</v>
      </c>
      <c r="C8" s="40" t="s">
        <v>28</v>
      </c>
      <c r="D8" s="41" t="s">
        <v>68</v>
      </c>
      <c r="E8" s="42" t="s">
        <v>3</v>
      </c>
      <c r="F8" s="43">
        <f>(Foglio2!B28)</f>
        <v>376.07000000000011</v>
      </c>
      <c r="G8" s="10"/>
      <c r="H8" s="108">
        <f t="shared" ref="H8:H14" si="0">F8*G8</f>
        <v>0</v>
      </c>
    </row>
    <row r="9" spans="2:8" ht="57" x14ac:dyDescent="0.25">
      <c r="B9" s="39">
        <f>B7+1</f>
        <v>3</v>
      </c>
      <c r="C9" s="40" t="s">
        <v>47</v>
      </c>
      <c r="D9" s="41" t="s">
        <v>69</v>
      </c>
      <c r="E9" s="42" t="s">
        <v>3</v>
      </c>
      <c r="F9" s="43">
        <v>200</v>
      </c>
      <c r="G9" s="10"/>
      <c r="H9" s="108">
        <f t="shared" si="0"/>
        <v>0</v>
      </c>
    </row>
    <row r="10" spans="2:8" ht="30" customHeight="1" x14ac:dyDescent="0.25">
      <c r="B10" s="39">
        <f t="shared" ref="B10:B12" si="1">B8+1</f>
        <v>4</v>
      </c>
      <c r="C10" s="40" t="s">
        <v>48</v>
      </c>
      <c r="D10" s="41" t="s">
        <v>70</v>
      </c>
      <c r="E10" s="42" t="s">
        <v>52</v>
      </c>
      <c r="F10" s="43">
        <v>1</v>
      </c>
      <c r="G10" s="10"/>
      <c r="H10" s="108">
        <f t="shared" si="0"/>
        <v>0</v>
      </c>
    </row>
    <row r="11" spans="2:8" ht="30" customHeight="1" x14ac:dyDescent="0.25">
      <c r="B11" s="39">
        <f t="shared" si="1"/>
        <v>4</v>
      </c>
      <c r="C11" s="40" t="s">
        <v>49</v>
      </c>
      <c r="D11" s="41" t="s">
        <v>53</v>
      </c>
      <c r="E11" s="42" t="s">
        <v>52</v>
      </c>
      <c r="F11" s="43">
        <v>1</v>
      </c>
      <c r="G11" s="10"/>
      <c r="H11" s="108">
        <f t="shared" si="0"/>
        <v>0</v>
      </c>
    </row>
    <row r="12" spans="2:8" s="11" customFormat="1" ht="135" customHeight="1" x14ac:dyDescent="0.25">
      <c r="B12" s="39">
        <f t="shared" si="1"/>
        <v>5</v>
      </c>
      <c r="C12" s="40" t="s">
        <v>50</v>
      </c>
      <c r="D12" s="41" t="s">
        <v>66</v>
      </c>
      <c r="E12" s="44" t="s">
        <v>26</v>
      </c>
      <c r="F12" s="45">
        <v>1</v>
      </c>
      <c r="G12" s="10"/>
      <c r="H12" s="108">
        <f t="shared" si="0"/>
        <v>0</v>
      </c>
    </row>
    <row r="13" spans="2:8" s="11" customFormat="1" ht="64.5" customHeight="1" x14ac:dyDescent="0.25">
      <c r="B13" s="39">
        <f t="shared" ref="B13:B26" si="2">B12+1</f>
        <v>6</v>
      </c>
      <c r="C13" s="40" t="s">
        <v>54</v>
      </c>
      <c r="D13" s="41" t="s">
        <v>71</v>
      </c>
      <c r="E13" s="44" t="s">
        <v>26</v>
      </c>
      <c r="F13" s="45">
        <v>1</v>
      </c>
      <c r="G13" s="10"/>
      <c r="H13" s="108">
        <f t="shared" si="0"/>
        <v>0</v>
      </c>
    </row>
    <row r="14" spans="2:8" ht="20.25" customHeight="1" x14ac:dyDescent="0.25">
      <c r="B14" s="46">
        <f>B13+1</f>
        <v>7</v>
      </c>
      <c r="C14" s="47" t="s">
        <v>55</v>
      </c>
      <c r="D14" s="48" t="s">
        <v>51</v>
      </c>
      <c r="E14" s="49" t="s">
        <v>26</v>
      </c>
      <c r="F14" s="50">
        <v>1</v>
      </c>
      <c r="G14" s="12"/>
      <c r="H14" s="109">
        <f t="shared" si="0"/>
        <v>0</v>
      </c>
    </row>
    <row r="15" spans="2:8" ht="20.25" customHeight="1" x14ac:dyDescent="0.25">
      <c r="B15" s="51">
        <f t="shared" si="2"/>
        <v>8</v>
      </c>
      <c r="C15" s="52"/>
      <c r="D15" s="53" t="s">
        <v>58</v>
      </c>
      <c r="E15" s="54"/>
      <c r="F15" s="55"/>
      <c r="G15" s="13"/>
      <c r="H15" s="110">
        <f>SUM(H7:H14)</f>
        <v>0</v>
      </c>
    </row>
    <row r="16" spans="2:8" ht="20.25" customHeight="1" x14ac:dyDescent="0.25">
      <c r="B16" s="29">
        <f t="shared" si="2"/>
        <v>9</v>
      </c>
      <c r="C16" s="30"/>
      <c r="D16" s="31" t="s">
        <v>62</v>
      </c>
      <c r="E16" s="32"/>
      <c r="F16" s="33"/>
      <c r="G16" s="8"/>
      <c r="H16" s="106"/>
    </row>
    <row r="17" spans="2:8" ht="116.25" customHeight="1" x14ac:dyDescent="0.25">
      <c r="B17" s="56">
        <f t="shared" si="2"/>
        <v>10</v>
      </c>
      <c r="C17" s="35" t="s">
        <v>0</v>
      </c>
      <c r="D17" s="36" t="s">
        <v>72</v>
      </c>
      <c r="E17" s="37" t="s">
        <v>3</v>
      </c>
      <c r="F17" s="57">
        <f>Foglio2!B3+Foglio2!B28+Foglio2!B78+Foglio2!B128</f>
        <v>911.07</v>
      </c>
      <c r="G17" s="9"/>
      <c r="H17" s="107">
        <f>F17*G17</f>
        <v>0</v>
      </c>
    </row>
    <row r="18" spans="2:8" ht="116.25" customHeight="1" x14ac:dyDescent="0.25">
      <c r="B18" s="39">
        <f t="shared" si="2"/>
        <v>11</v>
      </c>
      <c r="C18" s="58"/>
      <c r="D18" s="36" t="s">
        <v>77</v>
      </c>
      <c r="E18" s="59" t="s">
        <v>3</v>
      </c>
      <c r="F18" s="60">
        <v>55.31</v>
      </c>
      <c r="G18" s="14"/>
      <c r="H18" s="108">
        <f t="shared" ref="H18:H24" si="3">F18*G18</f>
        <v>0</v>
      </c>
    </row>
    <row r="19" spans="2:8" ht="90" customHeight="1" x14ac:dyDescent="0.25">
      <c r="B19" s="39">
        <f t="shared" si="2"/>
        <v>12</v>
      </c>
      <c r="C19" s="40" t="s">
        <v>4</v>
      </c>
      <c r="D19" s="41" t="s">
        <v>73</v>
      </c>
      <c r="E19" s="42" t="s">
        <v>5</v>
      </c>
      <c r="F19" s="61">
        <f>(F17*0.1)</f>
        <v>91.107000000000014</v>
      </c>
      <c r="G19" s="10"/>
      <c r="H19" s="108">
        <f t="shared" si="3"/>
        <v>0</v>
      </c>
    </row>
    <row r="20" spans="2:8" ht="59.45" customHeight="1" x14ac:dyDescent="0.25">
      <c r="B20" s="39">
        <f t="shared" si="2"/>
        <v>13</v>
      </c>
      <c r="C20" s="40" t="s">
        <v>6</v>
      </c>
      <c r="D20" s="41" t="s">
        <v>17</v>
      </c>
      <c r="E20" s="42" t="s">
        <v>5</v>
      </c>
      <c r="F20" s="61">
        <f>F19</f>
        <v>91.107000000000014</v>
      </c>
      <c r="G20" s="10"/>
      <c r="H20" s="108">
        <f t="shared" si="3"/>
        <v>0</v>
      </c>
    </row>
    <row r="21" spans="2:8" ht="61.5" customHeight="1" x14ac:dyDescent="0.25">
      <c r="B21" s="39">
        <f t="shared" si="2"/>
        <v>14</v>
      </c>
      <c r="C21" s="40" t="s">
        <v>7</v>
      </c>
      <c r="D21" s="41" t="s">
        <v>74</v>
      </c>
      <c r="E21" s="42" t="s">
        <v>5</v>
      </c>
      <c r="F21" s="61">
        <f>F20</f>
        <v>91.107000000000014</v>
      </c>
      <c r="G21" s="10"/>
      <c r="H21" s="108">
        <f t="shared" si="3"/>
        <v>0</v>
      </c>
    </row>
    <row r="22" spans="2:8" ht="51" customHeight="1" x14ac:dyDescent="0.25">
      <c r="B22" s="39">
        <f t="shared" si="2"/>
        <v>15</v>
      </c>
      <c r="C22" s="40" t="s">
        <v>9</v>
      </c>
      <c r="D22" s="41" t="s">
        <v>75</v>
      </c>
      <c r="E22" s="42" t="s">
        <v>8</v>
      </c>
      <c r="F22" s="61">
        <v>147.54</v>
      </c>
      <c r="G22" s="10"/>
      <c r="H22" s="108">
        <f t="shared" si="3"/>
        <v>0</v>
      </c>
    </row>
    <row r="23" spans="2:8" ht="90.75" customHeight="1" x14ac:dyDescent="0.25">
      <c r="B23" s="62">
        <f t="shared" si="2"/>
        <v>16</v>
      </c>
      <c r="C23" s="63" t="s">
        <v>18</v>
      </c>
      <c r="D23" s="64" t="s">
        <v>19</v>
      </c>
      <c r="E23" s="65" t="s">
        <v>3</v>
      </c>
      <c r="F23" s="66">
        <v>150.47999999999999</v>
      </c>
      <c r="G23" s="15"/>
      <c r="H23" s="108">
        <f t="shared" si="3"/>
        <v>0</v>
      </c>
    </row>
    <row r="24" spans="2:8" ht="65.25" customHeight="1" x14ac:dyDescent="0.25">
      <c r="B24" s="46">
        <f t="shared" si="2"/>
        <v>17</v>
      </c>
      <c r="C24" s="47" t="s">
        <v>18</v>
      </c>
      <c r="D24" s="48" t="s">
        <v>59</v>
      </c>
      <c r="E24" s="49" t="s">
        <v>20</v>
      </c>
      <c r="F24" s="67">
        <v>1</v>
      </c>
      <c r="G24" s="12"/>
      <c r="H24" s="109">
        <f t="shared" si="3"/>
        <v>0</v>
      </c>
    </row>
    <row r="25" spans="2:8" ht="20.25" customHeight="1" x14ac:dyDescent="0.25">
      <c r="B25" s="51">
        <f t="shared" si="2"/>
        <v>18</v>
      </c>
      <c r="C25" s="52"/>
      <c r="D25" s="53" t="s">
        <v>63</v>
      </c>
      <c r="E25" s="54"/>
      <c r="F25" s="55"/>
      <c r="G25" s="13"/>
      <c r="H25" s="110">
        <f>SUM(H17:H24)</f>
        <v>0</v>
      </c>
    </row>
    <row r="26" spans="2:8" s="17" customFormat="1" ht="26.25" customHeight="1" x14ac:dyDescent="0.25">
      <c r="B26" s="68">
        <f t="shared" si="2"/>
        <v>19</v>
      </c>
      <c r="C26" s="69"/>
      <c r="D26" s="70" t="s">
        <v>76</v>
      </c>
      <c r="E26" s="71"/>
      <c r="F26" s="72"/>
      <c r="G26" s="16"/>
      <c r="H26" s="111">
        <f>H25+H15</f>
        <v>0</v>
      </c>
    </row>
    <row r="27" spans="2:8" s="17" customFormat="1" ht="9.75" customHeight="1" x14ac:dyDescent="0.25">
      <c r="B27" s="73"/>
      <c r="C27" s="74"/>
      <c r="D27" s="75"/>
      <c r="E27" s="76"/>
      <c r="F27" s="77"/>
      <c r="G27" s="18"/>
      <c r="H27" s="112"/>
    </row>
    <row r="28" spans="2:8" s="17" customFormat="1" ht="27" customHeight="1" x14ac:dyDescent="0.25">
      <c r="B28" s="78">
        <f>B26+1</f>
        <v>20</v>
      </c>
      <c r="C28" s="79"/>
      <c r="D28" s="80" t="s">
        <v>80</v>
      </c>
      <c r="E28" s="81"/>
      <c r="F28" s="82"/>
      <c r="G28" s="20"/>
      <c r="H28" s="113">
        <v>1545.56</v>
      </c>
    </row>
    <row r="29" spans="2:8" ht="11.25" customHeight="1" x14ac:dyDescent="0.25">
      <c r="B29" s="83"/>
      <c r="C29" s="84"/>
      <c r="D29" s="85"/>
      <c r="E29" s="86"/>
      <c r="F29" s="87"/>
      <c r="G29" s="21"/>
      <c r="H29" s="114"/>
    </row>
    <row r="30" spans="2:8" ht="30" customHeight="1" x14ac:dyDescent="0.25">
      <c r="B30" s="88">
        <f>B28+1</f>
        <v>21</v>
      </c>
      <c r="C30" s="89"/>
      <c r="D30" s="90" t="s">
        <v>64</v>
      </c>
      <c r="E30" s="91"/>
      <c r="F30" s="92"/>
      <c r="G30" s="22"/>
      <c r="H30" s="115">
        <f>H26+H28</f>
        <v>1545.56</v>
      </c>
    </row>
    <row r="31" spans="2:8" ht="11.25" customHeight="1" x14ac:dyDescent="0.25">
      <c r="B31" s="73"/>
      <c r="C31" s="74"/>
      <c r="D31" s="75"/>
      <c r="E31" s="76"/>
      <c r="F31" s="77"/>
      <c r="G31" s="18"/>
      <c r="H31" s="19"/>
    </row>
    <row r="32" spans="2:8" ht="15" x14ac:dyDescent="0.25">
      <c r="B32" s="83"/>
      <c r="C32" s="93" t="s">
        <v>46</v>
      </c>
      <c r="D32" s="93"/>
      <c r="E32" s="86"/>
      <c r="F32" s="83"/>
    </row>
    <row r="33" spans="2:7" x14ac:dyDescent="0.25">
      <c r="B33" s="83"/>
      <c r="C33" s="94" t="s">
        <v>29</v>
      </c>
      <c r="D33" s="94" t="s">
        <v>30</v>
      </c>
      <c r="E33" s="94" t="s">
        <v>31</v>
      </c>
      <c r="F33" s="95"/>
      <c r="G33" s="23"/>
    </row>
    <row r="34" spans="2:7" x14ac:dyDescent="0.25">
      <c r="B34" s="83"/>
      <c r="C34" s="96" t="s">
        <v>32</v>
      </c>
      <c r="D34" s="96" t="s">
        <v>33</v>
      </c>
      <c r="E34" s="96" t="s">
        <v>31</v>
      </c>
      <c r="F34" s="97"/>
      <c r="G34" s="24"/>
    </row>
    <row r="35" spans="2:7" x14ac:dyDescent="0.25">
      <c r="B35" s="83"/>
      <c r="C35" s="96" t="s">
        <v>34</v>
      </c>
      <c r="D35" s="96" t="s">
        <v>35</v>
      </c>
      <c r="E35" s="96" t="s">
        <v>31</v>
      </c>
      <c r="F35" s="97"/>
      <c r="G35" s="24"/>
    </row>
    <row r="36" spans="2:7" x14ac:dyDescent="0.25">
      <c r="B36" s="83"/>
      <c r="C36" s="98" t="s">
        <v>36</v>
      </c>
      <c r="D36" s="98" t="s">
        <v>37</v>
      </c>
      <c r="E36" s="98" t="s">
        <v>31</v>
      </c>
      <c r="F36" s="99"/>
      <c r="G36" s="25"/>
    </row>
    <row r="37" spans="2:7" x14ac:dyDescent="0.25">
      <c r="B37" s="83"/>
      <c r="C37" s="84"/>
      <c r="D37" s="84"/>
      <c r="E37" s="86"/>
      <c r="F37" s="83"/>
    </row>
    <row r="38" spans="2:7" ht="15" x14ac:dyDescent="0.25">
      <c r="B38" s="83"/>
      <c r="C38" s="93" t="s">
        <v>24</v>
      </c>
      <c r="D38" s="100"/>
      <c r="E38" s="86"/>
      <c r="F38" s="83"/>
    </row>
    <row r="39" spans="2:7" x14ac:dyDescent="0.25">
      <c r="B39" s="83">
        <v>1</v>
      </c>
      <c r="C39" s="101" t="s">
        <v>38</v>
      </c>
      <c r="D39" s="101"/>
      <c r="E39" s="86"/>
      <c r="F39" s="83"/>
    </row>
    <row r="40" spans="2:7" x14ac:dyDescent="0.25">
      <c r="B40" s="83"/>
      <c r="C40" s="102" t="s">
        <v>56</v>
      </c>
      <c r="D40" s="102"/>
      <c r="E40" s="86"/>
      <c r="F40" s="83"/>
    </row>
    <row r="41" spans="2:7" x14ac:dyDescent="0.25">
      <c r="B41" s="83"/>
      <c r="C41" s="101" t="s">
        <v>39</v>
      </c>
      <c r="D41" s="101"/>
      <c r="E41" s="86"/>
      <c r="F41" s="83"/>
    </row>
    <row r="42" spans="2:7" x14ac:dyDescent="0.25">
      <c r="B42" s="83">
        <v>2</v>
      </c>
      <c r="C42" s="101" t="s">
        <v>40</v>
      </c>
      <c r="D42" s="101"/>
      <c r="E42" s="86"/>
      <c r="F42" s="83"/>
    </row>
    <row r="43" spans="2:7" x14ac:dyDescent="0.25">
      <c r="B43" s="83"/>
      <c r="C43" s="101" t="s">
        <v>41</v>
      </c>
      <c r="D43" s="101"/>
      <c r="E43" s="86"/>
      <c r="F43" s="83"/>
    </row>
    <row r="44" spans="2:7" x14ac:dyDescent="0.25">
      <c r="B44" s="83"/>
      <c r="C44" s="101" t="s">
        <v>42</v>
      </c>
      <c r="D44" s="101"/>
      <c r="E44" s="86"/>
      <c r="F44" s="83"/>
    </row>
    <row r="45" spans="2:7" x14ac:dyDescent="0.25">
      <c r="B45" s="83">
        <v>3</v>
      </c>
      <c r="C45" s="101" t="s">
        <v>43</v>
      </c>
      <c r="D45" s="101"/>
      <c r="E45" s="86"/>
      <c r="F45" s="83"/>
    </row>
    <row r="46" spans="2:7" x14ac:dyDescent="0.25">
      <c r="B46" s="83"/>
      <c r="C46" s="101" t="s">
        <v>44</v>
      </c>
      <c r="D46" s="101"/>
      <c r="E46" s="86"/>
      <c r="F46" s="83"/>
    </row>
    <row r="47" spans="2:7" x14ac:dyDescent="0.25">
      <c r="B47" s="83"/>
      <c r="C47" s="101" t="s">
        <v>45</v>
      </c>
      <c r="D47" s="101"/>
      <c r="E47" s="86"/>
      <c r="F47" s="83"/>
    </row>
    <row r="48" spans="2:7" x14ac:dyDescent="0.25">
      <c r="B48" s="83">
        <v>4</v>
      </c>
      <c r="C48" s="84" t="s">
        <v>57</v>
      </c>
      <c r="D48" s="103"/>
      <c r="E48" s="84"/>
      <c r="F48" s="84"/>
    </row>
    <row r="49" spans="5:6" x14ac:dyDescent="0.25">
      <c r="E49" s="3"/>
      <c r="F49" s="3"/>
    </row>
  </sheetData>
  <sheetProtection algorithmName="SHA-512" hashValue="AEX7msd1M8wRYuvUwo6y7sXicULC4OgrgXLxLNOTN7PkfpJXHwmWzy002NcH4V7pRuM8O5j0TdIG/V8EHJia8A==" saltValue="12uewDj20Yl4E4nT9h4gxg==" spinCount="100000" sheet="1" objects="1" scenarios="1"/>
  <pageMargins left="0.11811023622047245" right="0.11811023622047245" top="0.15748031496062992" bottom="0.15748031496062992" header="0.11811023622047245" footer="0.11811023622047245"/>
  <pageSetup paperSize="9" scale="66" orientation="portrait" r:id="rId1"/>
  <rowBreaks count="1" manualBreakCount="1">
    <brk id="22" min="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D151"/>
  <sheetViews>
    <sheetView workbookViewId="0">
      <pane ySplit="1" topLeftCell="A2" activePane="bottomLeft" state="frozen"/>
      <selection pane="bottomLeft" activeCell="D158" sqref="D158"/>
    </sheetView>
  </sheetViews>
  <sheetFormatPr defaultRowHeight="15" outlineLevelRow="1" x14ac:dyDescent="0.25"/>
  <cols>
    <col min="1" max="1" width="30" customWidth="1"/>
    <col min="2" max="3" width="11.28515625" customWidth="1"/>
  </cols>
  <sheetData>
    <row r="1" spans="1:4" x14ac:dyDescent="0.25">
      <c r="A1" t="s">
        <v>10</v>
      </c>
      <c r="B1" t="s">
        <v>12</v>
      </c>
      <c r="C1" t="s">
        <v>13</v>
      </c>
      <c r="D1" t="s">
        <v>16</v>
      </c>
    </row>
    <row r="3" spans="1:4" s="1" customFormat="1" collapsed="1" x14ac:dyDescent="0.25">
      <c r="A3" s="1" t="s">
        <v>11</v>
      </c>
      <c r="B3" s="1">
        <f>SUM(B4:B26)</f>
        <v>193.59000000000003</v>
      </c>
      <c r="C3" s="1">
        <f>SUM(C4:C26)</f>
        <v>295.77000000000004</v>
      </c>
      <c r="D3" s="1">
        <f>SUM(D4:D26)</f>
        <v>10</v>
      </c>
    </row>
    <row r="4" spans="1:4" hidden="1" outlineLevel="1" x14ac:dyDescent="0.25">
      <c r="B4">
        <v>8.18</v>
      </c>
      <c r="C4">
        <v>16.53</v>
      </c>
      <c r="D4">
        <v>10</v>
      </c>
    </row>
    <row r="5" spans="1:4" hidden="1" outlineLevel="1" x14ac:dyDescent="0.25">
      <c r="B5">
        <v>16.579999999999998</v>
      </c>
      <c r="C5">
        <v>22.84</v>
      </c>
    </row>
    <row r="6" spans="1:4" hidden="1" outlineLevel="1" x14ac:dyDescent="0.25">
      <c r="B6">
        <v>12.67</v>
      </c>
      <c r="C6">
        <v>19.350000000000001</v>
      </c>
    </row>
    <row r="7" spans="1:4" hidden="1" outlineLevel="1" x14ac:dyDescent="0.25">
      <c r="B7">
        <v>6.94</v>
      </c>
      <c r="C7">
        <v>10.83</v>
      </c>
    </row>
    <row r="8" spans="1:4" hidden="1" outlineLevel="1" x14ac:dyDescent="0.25">
      <c r="B8">
        <v>6.38</v>
      </c>
      <c r="C8">
        <v>10.01</v>
      </c>
    </row>
    <row r="9" spans="1:4" hidden="1" outlineLevel="1" x14ac:dyDescent="0.25">
      <c r="B9">
        <v>10.73</v>
      </c>
      <c r="C9">
        <v>14.42</v>
      </c>
    </row>
    <row r="10" spans="1:4" hidden="1" outlineLevel="1" x14ac:dyDescent="0.25">
      <c r="B10">
        <v>15.09</v>
      </c>
      <c r="C10">
        <v>18.2</v>
      </c>
    </row>
    <row r="11" spans="1:4" hidden="1" outlineLevel="1" x14ac:dyDescent="0.25">
      <c r="B11">
        <v>5.43</v>
      </c>
      <c r="C11">
        <v>9.8000000000000007</v>
      </c>
    </row>
    <row r="12" spans="1:4" hidden="1" outlineLevel="1" x14ac:dyDescent="0.25">
      <c r="B12">
        <v>4.58</v>
      </c>
      <c r="C12">
        <v>8.5399999999999991</v>
      </c>
    </row>
    <row r="13" spans="1:4" hidden="1" outlineLevel="1" x14ac:dyDescent="0.25">
      <c r="B13">
        <v>8.08</v>
      </c>
      <c r="C13">
        <v>11.48</v>
      </c>
    </row>
    <row r="14" spans="1:4" hidden="1" outlineLevel="1" x14ac:dyDescent="0.25">
      <c r="B14">
        <v>4.04</v>
      </c>
      <c r="C14">
        <v>8.0299999999999994</v>
      </c>
    </row>
    <row r="15" spans="1:4" hidden="1" outlineLevel="1" x14ac:dyDescent="0.25">
      <c r="B15">
        <v>4.8899999999999997</v>
      </c>
      <c r="C15">
        <v>8.76</v>
      </c>
    </row>
    <row r="16" spans="1:4" hidden="1" outlineLevel="1" x14ac:dyDescent="0.25">
      <c r="B16">
        <v>6.52</v>
      </c>
      <c r="C16">
        <v>10.36</v>
      </c>
    </row>
    <row r="17" spans="1:4" hidden="1" outlineLevel="1" x14ac:dyDescent="0.25">
      <c r="B17">
        <v>4.08</v>
      </c>
      <c r="C17">
        <v>8.06</v>
      </c>
    </row>
    <row r="18" spans="1:4" hidden="1" outlineLevel="1" x14ac:dyDescent="0.25">
      <c r="B18">
        <v>7.73</v>
      </c>
      <c r="C18">
        <v>12.52</v>
      </c>
    </row>
    <row r="19" spans="1:4" hidden="1" outlineLevel="1" x14ac:dyDescent="0.25">
      <c r="B19">
        <v>5.32</v>
      </c>
      <c r="C19">
        <v>9.18</v>
      </c>
    </row>
    <row r="20" spans="1:4" hidden="1" outlineLevel="1" x14ac:dyDescent="0.25">
      <c r="B20">
        <v>5.98</v>
      </c>
      <c r="C20">
        <v>9.89</v>
      </c>
    </row>
    <row r="21" spans="1:4" hidden="1" outlineLevel="1" x14ac:dyDescent="0.25">
      <c r="B21">
        <v>5.74</v>
      </c>
      <c r="C21">
        <v>9.48</v>
      </c>
    </row>
    <row r="22" spans="1:4" hidden="1" outlineLevel="1" x14ac:dyDescent="0.25">
      <c r="B22">
        <v>6.13</v>
      </c>
      <c r="C22">
        <v>10.14</v>
      </c>
    </row>
    <row r="23" spans="1:4" hidden="1" outlineLevel="1" x14ac:dyDescent="0.25">
      <c r="B23">
        <v>6.93</v>
      </c>
      <c r="C23">
        <v>10.65</v>
      </c>
    </row>
    <row r="24" spans="1:4" hidden="1" outlineLevel="1" x14ac:dyDescent="0.25">
      <c r="B24">
        <v>10.1</v>
      </c>
      <c r="C24">
        <v>13.93</v>
      </c>
    </row>
    <row r="25" spans="1:4" hidden="1" outlineLevel="1" x14ac:dyDescent="0.25">
      <c r="B25">
        <v>14.86</v>
      </c>
      <c r="C25">
        <v>21.92</v>
      </c>
    </row>
    <row r="26" spans="1:4" hidden="1" outlineLevel="1" x14ac:dyDescent="0.25">
      <c r="B26">
        <v>16.61</v>
      </c>
      <c r="C26">
        <v>20.85</v>
      </c>
    </row>
    <row r="27" spans="1:4" ht="4.9000000000000004" customHeight="1" x14ac:dyDescent="0.25"/>
    <row r="28" spans="1:4" s="1" customFormat="1" collapsed="1" x14ac:dyDescent="0.25">
      <c r="A28" s="1" t="s">
        <v>14</v>
      </c>
      <c r="B28" s="1">
        <f>SUM(B29:B76)</f>
        <v>376.07000000000011</v>
      </c>
      <c r="C28" s="1">
        <f>SUM(C29:C76)</f>
        <v>572.19000000000005</v>
      </c>
      <c r="D28" s="1">
        <f>SUM(D29:D76)</f>
        <v>19</v>
      </c>
    </row>
    <row r="29" spans="1:4" hidden="1" outlineLevel="1" x14ac:dyDescent="0.25">
      <c r="B29">
        <v>8.26</v>
      </c>
      <c r="C29">
        <v>16.41</v>
      </c>
      <c r="D29">
        <v>19</v>
      </c>
    </row>
    <row r="30" spans="1:4" hidden="1" outlineLevel="1" x14ac:dyDescent="0.25">
      <c r="B30">
        <v>17.12</v>
      </c>
      <c r="C30">
        <v>22.8</v>
      </c>
    </row>
    <row r="31" spans="1:4" hidden="1" outlineLevel="1" x14ac:dyDescent="0.25">
      <c r="B31">
        <v>12.51</v>
      </c>
      <c r="C31">
        <v>19.13</v>
      </c>
    </row>
    <row r="32" spans="1:4" hidden="1" outlineLevel="1" x14ac:dyDescent="0.25">
      <c r="B32">
        <v>6.89</v>
      </c>
      <c r="C32">
        <v>11.06</v>
      </c>
    </row>
    <row r="33" spans="2:3" hidden="1" outlineLevel="1" x14ac:dyDescent="0.25">
      <c r="B33">
        <v>6.58</v>
      </c>
      <c r="C33">
        <v>10.07</v>
      </c>
    </row>
    <row r="34" spans="2:3" hidden="1" outlineLevel="1" x14ac:dyDescent="0.25">
      <c r="B34">
        <v>12.45</v>
      </c>
      <c r="C34">
        <v>14.6</v>
      </c>
    </row>
    <row r="35" spans="2:3" hidden="1" outlineLevel="1" x14ac:dyDescent="0.25">
      <c r="B35">
        <v>15.02</v>
      </c>
      <c r="C35">
        <v>18.510000000000002</v>
      </c>
    </row>
    <row r="36" spans="2:3" hidden="1" outlineLevel="1" x14ac:dyDescent="0.25">
      <c r="B36">
        <v>5.75</v>
      </c>
      <c r="C36">
        <v>10.27</v>
      </c>
    </row>
    <row r="37" spans="2:3" hidden="1" outlineLevel="1" x14ac:dyDescent="0.25">
      <c r="B37">
        <v>4.45</v>
      </c>
      <c r="C37">
        <v>8.36</v>
      </c>
    </row>
    <row r="38" spans="2:3" hidden="1" outlineLevel="1" x14ac:dyDescent="0.25">
      <c r="B38">
        <v>7.95</v>
      </c>
      <c r="C38">
        <v>11.36</v>
      </c>
    </row>
    <row r="39" spans="2:3" hidden="1" outlineLevel="1" x14ac:dyDescent="0.25">
      <c r="B39">
        <v>3.81</v>
      </c>
      <c r="C39">
        <v>7.74</v>
      </c>
    </row>
    <row r="40" spans="2:3" hidden="1" outlineLevel="1" x14ac:dyDescent="0.25">
      <c r="B40">
        <v>4.99</v>
      </c>
      <c r="C40">
        <v>8.76</v>
      </c>
    </row>
    <row r="41" spans="2:3" hidden="1" outlineLevel="1" x14ac:dyDescent="0.25">
      <c r="B41">
        <v>6.63</v>
      </c>
      <c r="C41">
        <v>10.42</v>
      </c>
    </row>
    <row r="42" spans="2:3" hidden="1" outlineLevel="1" x14ac:dyDescent="0.25">
      <c r="B42">
        <v>4.54</v>
      </c>
      <c r="C42">
        <v>8.5500000000000007</v>
      </c>
    </row>
    <row r="43" spans="2:3" hidden="1" outlineLevel="1" x14ac:dyDescent="0.25">
      <c r="B43">
        <v>6.75</v>
      </c>
      <c r="C43">
        <v>11.61</v>
      </c>
    </row>
    <row r="44" spans="2:3" hidden="1" outlineLevel="1" x14ac:dyDescent="0.25">
      <c r="B44">
        <v>6.09</v>
      </c>
      <c r="C44">
        <v>10.11</v>
      </c>
    </row>
    <row r="45" spans="2:3" hidden="1" outlineLevel="1" x14ac:dyDescent="0.25">
      <c r="B45">
        <v>6.09</v>
      </c>
      <c r="C45">
        <v>9.93</v>
      </c>
    </row>
    <row r="46" spans="2:3" hidden="1" outlineLevel="1" x14ac:dyDescent="0.25">
      <c r="B46">
        <v>5.54</v>
      </c>
      <c r="C46">
        <v>9.3800000000000008</v>
      </c>
    </row>
    <row r="47" spans="2:3" hidden="1" outlineLevel="1" x14ac:dyDescent="0.25">
      <c r="B47">
        <v>6.17</v>
      </c>
      <c r="C47">
        <v>9.91</v>
      </c>
    </row>
    <row r="48" spans="2:3" hidden="1" outlineLevel="1" x14ac:dyDescent="0.25">
      <c r="B48">
        <v>6.34</v>
      </c>
      <c r="C48">
        <v>10.35</v>
      </c>
    </row>
    <row r="49" spans="2:3" hidden="1" outlineLevel="1" x14ac:dyDescent="0.25">
      <c r="B49">
        <v>11.03</v>
      </c>
      <c r="C49">
        <v>14.33</v>
      </c>
    </row>
    <row r="50" spans="2:3" hidden="1" outlineLevel="1" x14ac:dyDescent="0.25">
      <c r="B50">
        <v>32.17</v>
      </c>
      <c r="C50">
        <v>41.56</v>
      </c>
    </row>
    <row r="51" spans="2:3" hidden="1" outlineLevel="1" x14ac:dyDescent="0.25">
      <c r="B51">
        <v>7.59</v>
      </c>
      <c r="C51">
        <v>11.3</v>
      </c>
    </row>
    <row r="52" spans="2:3" hidden="1" outlineLevel="1" x14ac:dyDescent="0.25">
      <c r="B52">
        <v>7.3</v>
      </c>
      <c r="C52">
        <v>10.7</v>
      </c>
    </row>
    <row r="53" spans="2:3" hidden="1" outlineLevel="1" x14ac:dyDescent="0.25">
      <c r="B53">
        <v>4</v>
      </c>
      <c r="C53">
        <v>7.83</v>
      </c>
    </row>
    <row r="54" spans="2:3" hidden="1" outlineLevel="1" x14ac:dyDescent="0.25">
      <c r="B54">
        <v>5.09</v>
      </c>
      <c r="C54">
        <v>9.31</v>
      </c>
    </row>
    <row r="55" spans="2:3" hidden="1" outlineLevel="1" x14ac:dyDescent="0.25">
      <c r="B55">
        <v>5.59</v>
      </c>
      <c r="C55">
        <v>9.3000000000000007</v>
      </c>
    </row>
    <row r="56" spans="2:3" hidden="1" outlineLevel="1" x14ac:dyDescent="0.25">
      <c r="B56">
        <v>4.58</v>
      </c>
      <c r="C56">
        <v>8.3800000000000008</v>
      </c>
    </row>
    <row r="57" spans="2:3" hidden="1" outlineLevel="1" x14ac:dyDescent="0.25">
      <c r="B57">
        <v>5.18</v>
      </c>
      <c r="C57">
        <v>8.93</v>
      </c>
    </row>
    <row r="58" spans="2:3" hidden="1" outlineLevel="1" x14ac:dyDescent="0.25">
      <c r="B58">
        <v>6.71</v>
      </c>
      <c r="C58">
        <v>11.29</v>
      </c>
    </row>
    <row r="59" spans="2:3" hidden="1" outlineLevel="1" x14ac:dyDescent="0.25">
      <c r="B59">
        <v>5.47</v>
      </c>
      <c r="C59">
        <v>9.35</v>
      </c>
    </row>
    <row r="60" spans="2:3" hidden="1" outlineLevel="1" x14ac:dyDescent="0.25">
      <c r="B60">
        <v>4.75</v>
      </c>
      <c r="C60">
        <v>8.2899999999999991</v>
      </c>
    </row>
    <row r="61" spans="2:3" hidden="1" outlineLevel="1" x14ac:dyDescent="0.25">
      <c r="B61">
        <v>7.86</v>
      </c>
      <c r="C61">
        <v>10.91</v>
      </c>
    </row>
    <row r="62" spans="2:3" hidden="1" outlineLevel="1" x14ac:dyDescent="0.25">
      <c r="B62">
        <v>4.1100000000000003</v>
      </c>
      <c r="C62">
        <v>7.82</v>
      </c>
    </row>
    <row r="63" spans="2:3" hidden="1" outlineLevel="1" x14ac:dyDescent="0.25">
      <c r="B63">
        <v>5.5</v>
      </c>
      <c r="C63">
        <v>9.02</v>
      </c>
    </row>
    <row r="64" spans="2:3" hidden="1" outlineLevel="1" x14ac:dyDescent="0.25">
      <c r="B64">
        <v>6.54</v>
      </c>
      <c r="C64">
        <v>10.15</v>
      </c>
    </row>
    <row r="65" spans="1:4" hidden="1" outlineLevel="1" x14ac:dyDescent="0.25">
      <c r="B65">
        <v>4.1900000000000004</v>
      </c>
      <c r="C65">
        <v>8.08</v>
      </c>
    </row>
    <row r="66" spans="1:4" hidden="1" outlineLevel="1" x14ac:dyDescent="0.25">
      <c r="B66">
        <v>22.68</v>
      </c>
      <c r="C66">
        <v>23.8</v>
      </c>
    </row>
    <row r="67" spans="1:4" hidden="1" outlineLevel="1" x14ac:dyDescent="0.25">
      <c r="B67">
        <v>13.13</v>
      </c>
      <c r="C67">
        <v>17.899999999999999</v>
      </c>
    </row>
    <row r="68" spans="1:4" hidden="1" outlineLevel="1" x14ac:dyDescent="0.25">
      <c r="B68">
        <v>8.82</v>
      </c>
      <c r="C68">
        <v>12.36</v>
      </c>
    </row>
    <row r="69" spans="1:4" hidden="1" outlineLevel="1" x14ac:dyDescent="0.25">
      <c r="B69">
        <v>8.35</v>
      </c>
      <c r="C69">
        <v>12.09</v>
      </c>
    </row>
    <row r="70" spans="1:4" hidden="1" outlineLevel="1" x14ac:dyDescent="0.25">
      <c r="B70">
        <v>5.38</v>
      </c>
      <c r="C70">
        <v>9.1</v>
      </c>
    </row>
    <row r="71" spans="1:4" hidden="1" outlineLevel="1" x14ac:dyDescent="0.25">
      <c r="B71">
        <v>5.49</v>
      </c>
      <c r="C71">
        <v>10.16</v>
      </c>
    </row>
    <row r="72" spans="1:4" hidden="1" outlineLevel="1" x14ac:dyDescent="0.25">
      <c r="B72">
        <v>4.43</v>
      </c>
      <c r="C72">
        <v>8.4</v>
      </c>
    </row>
    <row r="73" spans="1:4" hidden="1" outlineLevel="1" x14ac:dyDescent="0.25">
      <c r="B73">
        <v>5.05</v>
      </c>
      <c r="C73">
        <v>9.2200000000000006</v>
      </c>
    </row>
    <row r="74" spans="1:4" hidden="1" outlineLevel="1" x14ac:dyDescent="0.25">
      <c r="B74">
        <v>6.26</v>
      </c>
      <c r="C74">
        <v>9.77</v>
      </c>
    </row>
    <row r="75" spans="1:4" hidden="1" outlineLevel="1" x14ac:dyDescent="0.25">
      <c r="B75">
        <v>4.4400000000000004</v>
      </c>
      <c r="C75">
        <v>8.2799999999999994</v>
      </c>
    </row>
    <row r="76" spans="1:4" hidden="1" outlineLevel="1" x14ac:dyDescent="0.25">
      <c r="B76">
        <v>10.45</v>
      </c>
      <c r="C76">
        <v>15.23</v>
      </c>
    </row>
    <row r="77" spans="1:4" ht="4.9000000000000004" customHeight="1" x14ac:dyDescent="0.25"/>
    <row r="78" spans="1:4" s="1" customFormat="1" collapsed="1" x14ac:dyDescent="0.25">
      <c r="A78" s="1" t="s">
        <v>15</v>
      </c>
      <c r="B78" s="1">
        <f>SUM(B79:B99)</f>
        <v>176.60999999999999</v>
      </c>
      <c r="C78" s="1">
        <f>SUM(C79:C99)</f>
        <v>258.06000000000006</v>
      </c>
      <c r="D78" s="1">
        <f>SUM(D79:D99)</f>
        <v>8</v>
      </c>
    </row>
    <row r="79" spans="1:4" hidden="1" outlineLevel="1" x14ac:dyDescent="0.25">
      <c r="B79">
        <v>8.2200000000000006</v>
      </c>
      <c r="C79">
        <v>14.61</v>
      </c>
      <c r="D79">
        <v>8</v>
      </c>
    </row>
    <row r="80" spans="1:4" hidden="1" outlineLevel="1" x14ac:dyDescent="0.25">
      <c r="B80">
        <v>26.38</v>
      </c>
      <c r="C80">
        <v>32.49</v>
      </c>
    </row>
    <row r="81" spans="2:3" hidden="1" outlineLevel="1" x14ac:dyDescent="0.25">
      <c r="B81">
        <v>7.74</v>
      </c>
      <c r="C81">
        <v>11.58</v>
      </c>
    </row>
    <row r="82" spans="2:3" hidden="1" outlineLevel="1" x14ac:dyDescent="0.25">
      <c r="B82">
        <v>6.93</v>
      </c>
      <c r="C82">
        <v>10.49</v>
      </c>
    </row>
    <row r="83" spans="2:3" hidden="1" outlineLevel="1" x14ac:dyDescent="0.25">
      <c r="B83">
        <v>3.7</v>
      </c>
      <c r="C83">
        <v>7.54</v>
      </c>
    </row>
    <row r="84" spans="2:3" hidden="1" outlineLevel="1" x14ac:dyDescent="0.25">
      <c r="B84">
        <v>5.38</v>
      </c>
      <c r="C84">
        <v>9.51</v>
      </c>
    </row>
    <row r="85" spans="2:3" hidden="1" outlineLevel="1" x14ac:dyDescent="0.25">
      <c r="B85">
        <v>6.26</v>
      </c>
      <c r="C85">
        <v>9.77</v>
      </c>
    </row>
    <row r="86" spans="2:3" hidden="1" outlineLevel="1" x14ac:dyDescent="0.25">
      <c r="B86">
        <v>4.66</v>
      </c>
      <c r="C86">
        <v>8.34</v>
      </c>
    </row>
    <row r="87" spans="2:3" hidden="1" outlineLevel="1" x14ac:dyDescent="0.25">
      <c r="B87">
        <v>5.14</v>
      </c>
      <c r="C87">
        <v>8.98</v>
      </c>
    </row>
    <row r="88" spans="2:3" hidden="1" outlineLevel="1" x14ac:dyDescent="0.25">
      <c r="B88">
        <v>6.02</v>
      </c>
      <c r="C88">
        <v>10.73</v>
      </c>
    </row>
    <row r="89" spans="2:3" hidden="1" outlineLevel="1" x14ac:dyDescent="0.25">
      <c r="B89">
        <v>5.91</v>
      </c>
      <c r="C89">
        <v>9.7899999999999991</v>
      </c>
    </row>
    <row r="90" spans="2:3" hidden="1" outlineLevel="1" x14ac:dyDescent="0.25">
      <c r="B90">
        <v>4.41</v>
      </c>
      <c r="C90">
        <v>8.02</v>
      </c>
    </row>
    <row r="91" spans="2:3" hidden="1" outlineLevel="1" x14ac:dyDescent="0.25">
      <c r="B91">
        <v>7.41</v>
      </c>
      <c r="C91">
        <v>10.58</v>
      </c>
    </row>
    <row r="92" spans="2:3" hidden="1" outlineLevel="1" x14ac:dyDescent="0.25">
      <c r="B92">
        <v>4.41</v>
      </c>
      <c r="C92">
        <v>8.11</v>
      </c>
    </row>
    <row r="93" spans="2:3" hidden="1" outlineLevel="1" x14ac:dyDescent="0.25">
      <c r="B93">
        <v>5.03</v>
      </c>
      <c r="C93">
        <v>8.76</v>
      </c>
    </row>
    <row r="94" spans="2:3" hidden="1" outlineLevel="1" x14ac:dyDescent="0.25">
      <c r="B94">
        <v>6.28</v>
      </c>
      <c r="C94">
        <v>10.050000000000001</v>
      </c>
    </row>
    <row r="95" spans="2:3" hidden="1" outlineLevel="1" x14ac:dyDescent="0.25">
      <c r="B95">
        <v>4.29</v>
      </c>
      <c r="C95">
        <v>7.97</v>
      </c>
    </row>
    <row r="96" spans="2:3" hidden="1" outlineLevel="1" x14ac:dyDescent="0.25">
      <c r="B96">
        <v>34.159999999999997</v>
      </c>
      <c r="C96">
        <v>35.24</v>
      </c>
    </row>
    <row r="97" spans="2:3" hidden="1" outlineLevel="1" x14ac:dyDescent="0.25">
      <c r="B97">
        <v>8.85</v>
      </c>
      <c r="C97">
        <v>12.74</v>
      </c>
    </row>
    <row r="98" spans="2:3" hidden="1" outlineLevel="1" x14ac:dyDescent="0.25">
      <c r="B98">
        <v>9.08</v>
      </c>
      <c r="C98">
        <v>12.79</v>
      </c>
    </row>
    <row r="99" spans="2:3" hidden="1" outlineLevel="1" x14ac:dyDescent="0.25">
      <c r="B99">
        <v>6.35</v>
      </c>
      <c r="C99">
        <v>9.9700000000000006</v>
      </c>
    </row>
    <row r="100" spans="2:3" hidden="1" outlineLevel="1" x14ac:dyDescent="0.25"/>
    <row r="101" spans="2:3" hidden="1" outlineLevel="1" x14ac:dyDescent="0.25"/>
    <row r="102" spans="2:3" hidden="1" outlineLevel="1" x14ac:dyDescent="0.25"/>
    <row r="103" spans="2:3" hidden="1" outlineLevel="1" x14ac:dyDescent="0.25"/>
    <row r="104" spans="2:3" hidden="1" outlineLevel="1" x14ac:dyDescent="0.25"/>
    <row r="105" spans="2:3" hidden="1" outlineLevel="1" x14ac:dyDescent="0.25"/>
    <row r="106" spans="2:3" hidden="1" outlineLevel="1" x14ac:dyDescent="0.25"/>
    <row r="107" spans="2:3" hidden="1" outlineLevel="1" x14ac:dyDescent="0.25"/>
    <row r="108" spans="2:3" hidden="1" outlineLevel="1" x14ac:dyDescent="0.25"/>
    <row r="109" spans="2:3" hidden="1" outlineLevel="1" x14ac:dyDescent="0.25"/>
    <row r="110" spans="2:3" hidden="1" outlineLevel="1" x14ac:dyDescent="0.25"/>
    <row r="111" spans="2:3" hidden="1" outlineLevel="1" x14ac:dyDescent="0.25"/>
    <row r="112" spans="2:3" hidden="1" outlineLevel="1" x14ac:dyDescent="0.25"/>
    <row r="113" spans="1:4" hidden="1" outlineLevel="1" x14ac:dyDescent="0.25"/>
    <row r="114" spans="1:4" hidden="1" outlineLevel="1" x14ac:dyDescent="0.25"/>
    <row r="115" spans="1:4" hidden="1" outlineLevel="1" x14ac:dyDescent="0.25"/>
    <row r="116" spans="1:4" hidden="1" outlineLevel="1" x14ac:dyDescent="0.25"/>
    <row r="117" spans="1:4" hidden="1" outlineLevel="1" x14ac:dyDescent="0.25"/>
    <row r="118" spans="1:4" hidden="1" outlineLevel="1" x14ac:dyDescent="0.25"/>
    <row r="119" spans="1:4" hidden="1" outlineLevel="1" x14ac:dyDescent="0.25"/>
    <row r="120" spans="1:4" hidden="1" outlineLevel="1" x14ac:dyDescent="0.25"/>
    <row r="121" spans="1:4" hidden="1" outlineLevel="1" x14ac:dyDescent="0.25"/>
    <row r="122" spans="1:4" hidden="1" outlineLevel="1" x14ac:dyDescent="0.25"/>
    <row r="123" spans="1:4" hidden="1" outlineLevel="1" x14ac:dyDescent="0.25"/>
    <row r="124" spans="1:4" hidden="1" outlineLevel="1" x14ac:dyDescent="0.25"/>
    <row r="125" spans="1:4" hidden="1" outlineLevel="1" x14ac:dyDescent="0.25"/>
    <row r="126" spans="1:4" hidden="1" outlineLevel="1" x14ac:dyDescent="0.25"/>
    <row r="127" spans="1:4" ht="4.9000000000000004" customHeight="1" x14ac:dyDescent="0.25"/>
    <row r="128" spans="1:4" collapsed="1" x14ac:dyDescent="0.25">
      <c r="A128" s="1" t="s">
        <v>15</v>
      </c>
      <c r="B128" s="1">
        <f>SUM(B129:B149)</f>
        <v>164.79999999999998</v>
      </c>
      <c r="C128" s="1">
        <f>SUM(C129:C149)</f>
        <v>244.21</v>
      </c>
      <c r="D128" s="1">
        <f>SUM(D129:D149)</f>
        <v>8</v>
      </c>
    </row>
    <row r="129" spans="2:4" hidden="1" outlineLevel="1" x14ac:dyDescent="0.25">
      <c r="B129">
        <v>9.77</v>
      </c>
      <c r="C129">
        <v>17.239999999999998</v>
      </c>
      <c r="D129">
        <v>8</v>
      </c>
    </row>
    <row r="130" spans="2:4" hidden="1" outlineLevel="1" x14ac:dyDescent="0.25">
      <c r="B130">
        <v>28.6</v>
      </c>
      <c r="C130">
        <v>39.03</v>
      </c>
    </row>
    <row r="131" spans="2:4" hidden="1" outlineLevel="1" x14ac:dyDescent="0.25">
      <c r="B131">
        <v>6.44</v>
      </c>
      <c r="C131">
        <v>10.24</v>
      </c>
    </row>
    <row r="132" spans="2:4" hidden="1" outlineLevel="1" x14ac:dyDescent="0.25">
      <c r="B132">
        <v>5.25</v>
      </c>
      <c r="C132">
        <v>9.08</v>
      </c>
    </row>
    <row r="133" spans="2:4" hidden="1" outlineLevel="1" x14ac:dyDescent="0.25">
      <c r="B133">
        <v>0.93</v>
      </c>
      <c r="C133">
        <v>5.23</v>
      </c>
    </row>
    <row r="134" spans="2:4" hidden="1" outlineLevel="1" x14ac:dyDescent="0.25">
      <c r="B134">
        <v>12.55</v>
      </c>
      <c r="C134">
        <v>14.7</v>
      </c>
    </row>
    <row r="135" spans="2:4" hidden="1" outlineLevel="1" x14ac:dyDescent="0.25">
      <c r="B135">
        <v>13.61</v>
      </c>
      <c r="C135">
        <v>17.850000000000001</v>
      </c>
    </row>
    <row r="136" spans="2:4" hidden="1" outlineLevel="1" x14ac:dyDescent="0.25">
      <c r="B136">
        <v>0.96</v>
      </c>
      <c r="C136">
        <v>5.48</v>
      </c>
    </row>
    <row r="137" spans="2:4" hidden="1" outlineLevel="1" x14ac:dyDescent="0.25">
      <c r="B137">
        <v>5.5</v>
      </c>
      <c r="C137">
        <v>10.01</v>
      </c>
    </row>
    <row r="138" spans="2:4" hidden="1" outlineLevel="1" x14ac:dyDescent="0.25">
      <c r="B138">
        <v>4.75</v>
      </c>
      <c r="C138">
        <v>8.7200000000000006</v>
      </c>
    </row>
    <row r="139" spans="2:4" hidden="1" outlineLevel="1" x14ac:dyDescent="0.25">
      <c r="B139">
        <v>14.5</v>
      </c>
      <c r="C139">
        <v>17.23</v>
      </c>
    </row>
    <row r="140" spans="2:4" hidden="1" outlineLevel="1" x14ac:dyDescent="0.25">
      <c r="B140">
        <v>4.87</v>
      </c>
      <c r="C140">
        <v>8.74</v>
      </c>
    </row>
    <row r="141" spans="2:4" hidden="1" outlineLevel="1" x14ac:dyDescent="0.25">
      <c r="B141">
        <v>12.76</v>
      </c>
      <c r="C141">
        <v>15.65</v>
      </c>
    </row>
    <row r="142" spans="2:4" hidden="1" outlineLevel="1" x14ac:dyDescent="0.25">
      <c r="B142">
        <v>9.67</v>
      </c>
      <c r="C142">
        <v>14.41</v>
      </c>
    </row>
    <row r="143" spans="2:4" hidden="1" outlineLevel="1" x14ac:dyDescent="0.25">
      <c r="B143">
        <v>6.29</v>
      </c>
      <c r="C143">
        <v>10.02</v>
      </c>
    </row>
    <row r="144" spans="2:4" hidden="1" outlineLevel="1" x14ac:dyDescent="0.25">
      <c r="B144">
        <v>11.1</v>
      </c>
      <c r="C144">
        <v>14.88</v>
      </c>
    </row>
    <row r="145" spans="2:3" hidden="1" outlineLevel="1" x14ac:dyDescent="0.25">
      <c r="B145">
        <v>13.53</v>
      </c>
      <c r="C145">
        <v>16.75</v>
      </c>
    </row>
    <row r="146" spans="2:3" hidden="1" outlineLevel="1" x14ac:dyDescent="0.25">
      <c r="B146">
        <v>3.72</v>
      </c>
      <c r="C146">
        <v>8.9499999999999993</v>
      </c>
    </row>
    <row r="147" spans="2:3" hidden="1" outlineLevel="1" x14ac:dyDescent="0.25"/>
    <row r="148" spans="2:3" hidden="1" outlineLevel="1" x14ac:dyDescent="0.25"/>
    <row r="149" spans="2:3" hidden="1" outlineLevel="1" x14ac:dyDescent="0.25"/>
    <row r="150" spans="2:3" hidden="1" outlineLevel="1" x14ac:dyDescent="0.25"/>
    <row r="151" spans="2:3" hidden="1" outlineLevel="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Foglio1</vt:lpstr>
      <vt:lpstr>Foglio2</vt:lpstr>
      <vt:lpstr>Foglio1!Print_Area</vt:lpstr>
      <vt:lpstr>Foglio1!Print_Titles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Morelli, Federico</dc:creator>
  <cp:lastModifiedBy>Spacone, Alberto</cp:lastModifiedBy>
  <cp:lastPrinted>2017-12-04T17:31:44Z</cp:lastPrinted>
  <dcterms:created xsi:type="dcterms:W3CDTF">2017-11-07T16:25:08Z</dcterms:created>
  <dcterms:modified xsi:type="dcterms:W3CDTF">2017-12-05T10:17:58Z</dcterms:modified>
</cp:coreProperties>
</file>